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W:\Unidad Proyectos\Unidad de Proyectos\1 POSTULACIONES\CAROLINA AGUILERA\1 Chile México\2026\"/>
    </mc:Choice>
  </mc:AlternateContent>
  <xr:revisionPtr revIDLastSave="0" documentId="8_{147E481E-8ABC-4D6C-856D-E27FD9ABD416}" xr6:coauthVersionLast="47" xr6:coauthVersionMax="47" xr10:uidLastSave="{00000000-0000-0000-0000-000000000000}"/>
  <bookViews>
    <workbookView xWindow="-110" yWindow="-110" windowWidth="19420" windowHeight="10300" activeTab="6" xr2:uid="{00000000-000D-0000-FFFF-FFFF00000000}"/>
  </bookViews>
  <sheets>
    <sheet name="ÍNDICE" sheetId="1" r:id="rId1"/>
    <sheet name="1. IDENTIFICACIÓN" sheetId="2" r:id="rId2"/>
    <sheet name="2. JUSTIFICACIÓN" sheetId="3" r:id="rId3"/>
    <sheet name="3. ESTRUCTURACIÓN" sheetId="4" r:id="rId4"/>
    <sheet name="4. MARCO LÓGICO" sheetId="5" r:id="rId5"/>
    <sheet name="5. POG" sheetId="6" r:id="rId6"/>
    <sheet name="6. FICHA RESUMEN" sheetId="7" r:id="rId7"/>
    <sheet name="METAS ODS" sheetId="8" r:id="rId8"/>
    <sheet name="ORIENTACIONES ML" sheetId="9" r:id="rId9"/>
    <sheet name="ORIENTACIONES POG" sheetId="10" r:id="rId10"/>
    <sheet name="DEFINICIÓN DE MODALIDADES" sheetId="11" r:id="rId11"/>
    <sheet name="MARCADOR DE GÉNERO" sheetId="14" r:id="rId12"/>
    <sheet name="Listas" sheetId="13" state="hidden" r:id="rId13"/>
  </sheets>
  <definedNames>
    <definedName name="L_AREAS">Listas!$B$2:$B$6</definedName>
    <definedName name="L_LINEAS">Listas!$C$2:$C$27</definedName>
    <definedName name="L_MARCADOR">Listas!$E$2:$E$5</definedName>
    <definedName name="L_MODALIDADES">Listas!$A$2:$A$11</definedName>
    <definedName name="L_ODS">Listas!$D$2:$D$18</definedName>
    <definedName name="L_PAIS">Listas!$H$2:$H$3</definedName>
    <definedName name="L_SINO">Listas!$F$2:$F$3</definedName>
    <definedName name="LINEAS_A1">Listas!$C$2:$C$6</definedName>
    <definedName name="LINEAS_A2">Listas!$C$7:$C$15</definedName>
    <definedName name="LINEAS_A3">Listas!$C$16:$C$21</definedName>
    <definedName name="LINEAS_A4">Listas!$C$22:$C$25</definedName>
    <definedName name="LINEAS_A5">Listas!$C$26:$C$27</definedName>
    <definedName name="M_ODS_1">'METAS ODS'!$A$31:$A$37</definedName>
    <definedName name="M_ODS_10">'METAS ODS'!$A$111:$A$120</definedName>
    <definedName name="M_ODS_11">'METAS ODS'!$A$121:$A$130</definedName>
    <definedName name="M_ODS_12">'METAS ODS'!$A$131:$A$141</definedName>
    <definedName name="M_ODS_13">'METAS ODS'!$A$142:$A$146</definedName>
    <definedName name="M_ODS_14">'METAS ODS'!$A$147:$A$156</definedName>
    <definedName name="M_ODS_15">'METAS ODS'!$A$157:$A$168</definedName>
    <definedName name="M_ODS_16">'METAS ODS'!$A$169:$A$180</definedName>
    <definedName name="M_ODS_17">'METAS ODS'!$A$181:$A$199</definedName>
    <definedName name="M_ODS_2">'METAS ODS'!$A$38:$A$45</definedName>
    <definedName name="M_ODS_3">'METAS ODS'!$A$46:$A$58</definedName>
    <definedName name="M_ODS_4">'METAS ODS'!$A$59:$A$68</definedName>
    <definedName name="M_ODS_5">'METAS ODS'!$A$69:$A$77</definedName>
    <definedName name="M_ODS_6">'METAS ODS'!$A$78:$A$85</definedName>
    <definedName name="M_ODS_7">'METAS ODS'!$A$86:$A$90</definedName>
    <definedName name="M_ODS_8">'METAS ODS'!$A$91:$A$102</definedName>
    <definedName name="M_ODS_9">'METAS ODS'!$A$103:$A$110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17" roundtripDataChecksum="3F88x/OXEUuqvdZ29cJ0nW6A/TPw5hTzpP6vtKDrhy4="/>
    </ext>
  </extLst>
</workbook>
</file>

<file path=xl/calcChain.xml><?xml version="1.0" encoding="utf-8"?>
<calcChain xmlns="http://schemas.openxmlformats.org/spreadsheetml/2006/main">
  <c r="E8" i="6" l="1"/>
  <c r="D8" i="6"/>
  <c r="A41" i="6"/>
  <c r="A40" i="6"/>
  <c r="B27" i="5"/>
  <c r="D36" i="4"/>
  <c r="C36" i="4"/>
  <c r="B20" i="7"/>
  <c r="B19" i="7"/>
  <c r="B18" i="7"/>
  <c r="B14" i="7" a="1"/>
  <c r="B14" i="7" s="1"/>
  <c r="B13" i="7"/>
  <c r="AG45" i="6"/>
  <c r="AF45" i="6"/>
  <c r="AG33" i="6"/>
  <c r="AF33" i="6"/>
  <c r="AG30" i="6"/>
  <c r="AF30" i="6"/>
  <c r="AG8" i="6"/>
  <c r="AF8" i="6"/>
  <c r="F45" i="6"/>
  <c r="F33" i="6"/>
  <c r="F30" i="6"/>
  <c r="F8" i="6"/>
  <c r="A9" i="6"/>
  <c r="B2" i="6"/>
  <c r="D31" i="4"/>
  <c r="C31" i="4"/>
  <c r="B8" i="7"/>
  <c r="B11" i="5"/>
  <c r="D56" i="6"/>
  <c r="D57" i="6"/>
  <c r="G8" i="6"/>
  <c r="D30" i="6"/>
  <c r="E30" i="6"/>
  <c r="G30" i="6"/>
  <c r="G33" i="6"/>
  <c r="E33" i="6"/>
  <c r="D33" i="6"/>
  <c r="G45" i="6"/>
  <c r="E45" i="6"/>
  <c r="D45" i="6"/>
  <c r="A8" i="6"/>
  <c r="B20" i="5"/>
  <c r="B17" i="5"/>
  <c r="B10" i="7"/>
  <c r="B9" i="7"/>
  <c r="B7" i="7"/>
  <c r="B6" i="7"/>
  <c r="B5" i="7"/>
  <c r="B4" i="6"/>
  <c r="B3" i="6"/>
  <c r="B2" i="5"/>
  <c r="F50" i="6" l="1"/>
  <c r="C37" i="4"/>
  <c r="B15" i="7" s="1"/>
  <c r="D37" i="4"/>
  <c r="B16" i="7" s="1"/>
  <c r="B17" i="7"/>
  <c r="E50" i="6"/>
  <c r="G50" i="6"/>
  <c r="D50" i="6"/>
  <c r="A5" i="8"/>
  <c r="E4" i="8"/>
  <c r="A26" i="8" s="1"/>
  <c r="B11" i="7"/>
  <c r="A49" i="6"/>
  <c r="A48" i="6"/>
  <c r="A47" i="6"/>
  <c r="A46" i="6"/>
  <c r="A45" i="6"/>
  <c r="A39" i="6"/>
  <c r="A36" i="6"/>
  <c r="A35" i="6"/>
  <c r="A34" i="6"/>
  <c r="A33" i="6"/>
  <c r="A32" i="6"/>
  <c r="A31" i="6"/>
  <c r="A30" i="6"/>
  <c r="A28" i="6"/>
  <c r="A24" i="6"/>
  <c r="A17" i="6"/>
  <c r="A10" i="6"/>
  <c r="D51" i="6" l="1"/>
  <c r="D52" i="6"/>
  <c r="B12" i="7" s="1"/>
  <c r="A15" i="8"/>
  <c r="A16" i="8"/>
  <c r="A17" i="8"/>
  <c r="A18" i="8"/>
  <c r="A19" i="8"/>
  <c r="A8" i="8"/>
  <c r="A20" i="8"/>
  <c r="A9" i="8"/>
  <c r="A21" i="8"/>
  <c r="A10" i="8"/>
  <c r="A22" i="8"/>
  <c r="A11" i="8"/>
  <c r="A23" i="8"/>
  <c r="A12" i="8"/>
  <c r="A24" i="8"/>
  <c r="A13" i="8"/>
  <c r="A25" i="8"/>
  <c r="A14" i="8"/>
  <c r="G57" i="6" l="1"/>
  <c r="G56" i="6"/>
  <c r="D55" i="6"/>
  <c r="E57" i="6"/>
  <c r="E55" i="6"/>
  <c r="E56"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<sst xmlns="http://schemas.openxmlformats.org/spreadsheetml/2006/main" count="916" uniqueCount="688">
  <si>
    <t>FONDO CONJUNTO DE COOPERACIÓN CHILE – MÉXICO</t>
  </si>
  <si>
    <t>1. IDENTIFICACIÓN DEL PROYECTO</t>
  </si>
  <si>
    <t>2. JUSTIFICACIÓN DEL PROYECTO</t>
  </si>
  <si>
    <t>FORMATO ÚNICO DE POSTULACIÓN DE PROYECTOS · CONVOCATORIA 2026 — ÍNDICE E INSTRUCCIONES</t>
  </si>
  <si>
    <t>Convocatoria 2026 · Fondo Conjunto de Cooperación Chile – México — Apartados 2.1 a 2.3</t>
  </si>
  <si>
    <t>3. ESTRUCTURACIÓN DEL PROYECTO (CONSTRUCCIÓN CONJUNTA)</t>
  </si>
  <si>
    <t>ÍNDICE DEL FORMATO</t>
  </si>
  <si>
    <t>Extensión máxima: ½ página por subsección y por país. Utilice datos estadísticos y fuentes verificables donde sea posible.</t>
  </si>
  <si>
    <t>Hoja</t>
  </si>
  <si>
    <t>Contenido</t>
  </si>
  <si>
    <t>2.1 CONTEXTO DEL PROYECTO / INTRODUCCIÓN</t>
  </si>
  <si>
    <t>Procedimiento de llenado</t>
  </si>
  <si>
    <t>Todos los elementos de esta sección deben formularse conjuntamente entre las instituciones de ambos países.</t>
  </si>
  <si>
    <t>1. IDENTIFICACIÓN</t>
  </si>
  <si>
    <t>Datos generales — Convocatoria 2026 · Fondo Conjunto de Cooperación Chile – México</t>
  </si>
  <si>
    <t>Marco político, institucional, económico y social donde se sitúa el proyecto en cada país.</t>
  </si>
  <si>
    <t>Contexto en México  (Máx. ½ página)</t>
  </si>
  <si>
    <t>3.1 ESTRATEGIA GENERAL DE INTERVENCIÓN</t>
  </si>
  <si>
    <t>Contexto en Chile  (Máx. ½ página)</t>
  </si>
  <si>
    <t>Máximo ½ página por pregunta.</t>
  </si>
  <si>
    <t>¿Cómo contribuirá el proyecto a solucionar el problema diagnosticado en ambos países?</t>
  </si>
  <si>
    <t>Datos generales del proyecto: título, área temática y línea de cooperación, ODS prioritario y su meta, ODS complementario, duración, proponentes de México y Chile e institución asociada.</t>
  </si>
  <si>
    <t>2.2 PROBLEMÁTICA ESPECÍFICA — LÍNEA BASE</t>
  </si>
  <si>
    <t>Llenado por las instituciones postulantes (celdas celestes). Las listas de líneas de cooperación y de metas ODS se filtran automáticamente según el área temática y el ODS seleccionados.</t>
  </si>
  <si>
    <t>2. JUSTIFICACIÓN</t>
  </si>
  <si>
    <t>Relaciones causa-efecto. Diagnóstico preciso de la situación inicial que el proyecto busca mejorar.</t>
  </si>
  <si>
    <t>Contexto del proyecto, problemática específica (línea base) y análisis de desigualdad, por país (apartados 2.1 a 2.3).</t>
  </si>
  <si>
    <t>Problema en México  (Máx. ½ página)</t>
  </si>
  <si>
    <t>Llenado narrativo, máximo ½ página por subsección y por país, con datos estadísticos y fuentes verificables.</t>
  </si>
  <si>
    <t>3. ESTRUCTURACIÓN</t>
  </si>
  <si>
    <t>Estrategia de intervención, vinculación con políticas públicas y ODS, actores, beneficiarios/as, localización, sostenibilidad y seguimiento (apartados 3.1 a 3.9).</t>
  </si>
  <si>
    <t>Problema en Chile  (Máx. ½ página)</t>
  </si>
  <si>
    <t xml:space="preserve">Construcción conjunta entre ambas instituciones. </t>
  </si>
  <si>
    <t>RESUMEN</t>
  </si>
  <si>
    <t>4. MARCO LÓGICO</t>
  </si>
  <si>
    <t>Matriz de marco lógico: objetivos, resultados y actividades con indicadores, metas intermedia y final, medios de verificación y supuestos.</t>
  </si>
  <si>
    <t xml:space="preserve">El título se traslada automáticamente desde la hoja 1. El Objetivo General y el Objetivo del Proyecto SE COMPLETAN AQUÍ (hoja 4 Marco Lógico)  y se trasladan automáticamente a la hoja 5 POG y a la hoja 6 Ficha Resumen. En el marco lógico existe espacio para 4 resultados y 5 actividades por resultado; puede insertar filas adicionales. En caso de agregar nuevas filas, debe asegurarse se refleje en los espacios de las hojas vinculadas y de la correcta suma de los montos asociados en cada apartado. Para mayor información ver hoja «ORIENTACIONES ML» </t>
  </si>
  <si>
    <t>¿Cómo el Proyecto promoverá el fortalecimiento institucional,  sectorial y/o comunitario (políticas o programas  y el desarrollo de capacidades institucionales para mejorar la calidad de los bienes y servicios a la ciudadanía en ambos países?</t>
  </si>
  <si>
    <t>5. POG</t>
  </si>
  <si>
    <t>Plan Operativo Global: insumos por actividad, modalidad, costos por país, aporte de contraparte, cronograma Año 1 / Año 2, indicadores y responsables.</t>
  </si>
  <si>
    <t>Los títulos de resultados y actividades se trasladan automáticamente desde el Marco Lógico. Complete insumos, costos, modalidad (lista desplegable) y meses con «X». El Panel de Control verifica los límites automáticamente. Para mayor información ver hoja «ORIENTACIONES POG»</t>
  </si>
  <si>
    <t>6. FICHA RESUMEN</t>
  </si>
  <si>
    <t>3.2 VINCULACIÓN CON POLÍTICAS PÚBLICAS Y ODS</t>
  </si>
  <si>
    <t>Resumen ejecutivo del proyecto y verificación de coherencia presupuestaria.</t>
  </si>
  <si>
    <t>Se genera automáticamente. No requiere llenado; verifíquela antes de enviar. Si algún dato no se autocompletó, se debe agregar manualmente.</t>
  </si>
  <si>
    <t>Análisis en México  (Máx. ½ página)</t>
  </si>
  <si>
    <t>METAS ODS</t>
  </si>
  <si>
    <t>Metas de la Agenda 2030: despliegue automático de las metas del ODS prioritario seleccionado y tabla completa de referencia.</t>
  </si>
  <si>
    <t>Máximo ½ página por país. Indique las políticas, planes o programas nacionales, estatales/regionales o sectoriales a los que contribuye el proyecto, y su vinculación con el ODS prioritario y la meta seleccionados en la hoja «1. IDENTIFICACIÓN».</t>
  </si>
  <si>
    <t>Fecha de presentación</t>
  </si>
  <si>
    <t>Hoja de consulta; alimenta la lista desplegable de la meta específica en la hoja 1.</t>
  </si>
  <si>
    <t>Vinculación con políticas públicas en México (nacionales, estatales y/o sectoriales)</t>
  </si>
  <si>
    <t>ORIENTACIONES ML</t>
  </si>
  <si>
    <t>Análisis en Chile  (Máx. ½ página)</t>
  </si>
  <si>
    <t>Orientaciones generales para la formulación del Marco Lógico.</t>
  </si>
  <si>
    <t>Formato dd/mm/aaaa</t>
  </si>
  <si>
    <t>Hoja de consulta.</t>
  </si>
  <si>
    <t>Vinculación con políticas públicas en Chile (nacionales, regionales y/o sectoriales)</t>
  </si>
  <si>
    <t>ORIENTACIONES POG</t>
  </si>
  <si>
    <t>Orientaciones generales para la elaboración del POG.</t>
  </si>
  <si>
    <t>DEFINICIÓN DE MODALIDADES</t>
  </si>
  <si>
    <t>Modalidades de cooperación, rubros financiables, definiciones y topes.</t>
  </si>
  <si>
    <t>3.3 ACTORES INVOLUCRADOS</t>
  </si>
  <si>
    <t>EJEMPLO ML</t>
  </si>
  <si>
    <t>Máximo 8 líneas por pregunta.</t>
  </si>
  <si>
    <t>Ejemplo orientador de Marco Lógico.</t>
  </si>
  <si>
    <t>¿Qué actores son responsables de la ejecución y cuál es su rol en el proyecto?</t>
  </si>
  <si>
    <t>Título del proyecto</t>
  </si>
  <si>
    <t>Si hay alianzas entre múltiples instituciones, ¿cómo se interrelacionan para una gestión eficiente?</t>
  </si>
  <si>
    <t>PROCEDIMIENTO DE LLENADO</t>
  </si>
  <si>
    <t>Debe ser idéntico en el Marco Lógico y en el POG (se traslada automáticamente).</t>
  </si>
  <si>
    <t>Paso 1</t>
  </si>
  <si>
    <t>(Sólo Academia/Universidades) ¿Cómo se coordinan con el sector gubernamental para transferir los resultados?  (Omitir si no aplica)</t>
  </si>
  <si>
    <t>Complete la hoja «1. IDENTIFICACIÓN» con los datos generales del proyecto, los proponentes de México y Chile y, si la hay, la institución asociada. Los campos con fondo celeste son de llenado; varios campos cuentan con listas desplegables (área temática, ODS, país, SI/NO). El área temática del proyecto se selecciona desde la lista desplegable, y la lista de metas según el ODS prioritario (ver hoja «METAS ODS»).</t>
  </si>
  <si>
    <t>Paso 2</t>
  </si>
  <si>
    <t>Complete la hoja «2. JUSTIFICACIÓN»: contexto, problemática específica (línea base) y análisis de desigualdad, por país (máx. ½ página por subsección y país, con datos estadísticos).</t>
  </si>
  <si>
    <t>3.4 BENEFICIARIOS DIRECTOS E INDIRECTOS</t>
  </si>
  <si>
    <t>Paso 3</t>
  </si>
  <si>
    <t>Complete la hoja «3. ESTRUCTURACIÓN»: estrategia de intervención, vinculación con políticas públicas, actores, beneficiarios desagregados por sexo (con totales automáticos), localización, enfoque de inclusión y equidad (preguntas SI/NO) sostenibilidad y seguimiento. El Marcador de Género es autoasignado por los proponentes y se traslada automáticamente a la HOJA 6. Ficha Resumen.</t>
  </si>
  <si>
    <t>Área temática prioritaria a la que contribuye el proyecto</t>
  </si>
  <si>
    <t>Paso 4</t>
  </si>
  <si>
    <t xml:space="preserve">Complete la hoja «4. MARCO LÓGICO» siguiendo las hojas «ORIENTACIONES ML» y «EJEMPLO ML». El título del proyecto se completa automáticamente desde la hoja «1. Identificación» El Objetivo General y el Objetivo del Proyecto SE REDACTAN EN ESTA HOJA 4 y se trasladan automáticamente a la Hoja 5. POG  y a la Hoja 6. Ficha Resumen, al igual que los resultados y actividades. En el marco lógico existe espacio para 4 resultados y 5 actividades por resultado; puede insertar filas adicionales. En caso de agregar nuevas filas, debe asegurarse que la información se refleje en los espacios de las hojas vinculadas y de la correcta suma de los montos asociados en cada apartado. Para mayor información ver hoja «ORIENTACIONES ML» </t>
  </si>
  <si>
    <t>Paso 5</t>
  </si>
  <si>
    <t>País</t>
  </si>
  <si>
    <t>N° Hombres</t>
  </si>
  <si>
    <t>Seleccionar SÓLO UNA de las 5 áreas temáticas 2026–2030 (lista desplegable).</t>
  </si>
  <si>
    <t>N° Mujeres</t>
  </si>
  <si>
    <t>Paso 6</t>
  </si>
  <si>
    <t>BENEFICIARIOS DIRECTOS (durante la ejecución del proyecto)</t>
  </si>
  <si>
    <t>Revise la hoja «6. FICHA RESUMEN»: se genera automáticamente con el título, proponentes, área temática, objetivos, resultados, aporte solicitado al Fondo (desde el POG), duración, Marcador de Género y beneficiarios/as totales desagregados por sexo. No requiere llenado; verifíquela antes de enviar.Si algún dato no se autocompletó, se debe agregar manualmente.</t>
  </si>
  <si>
    <t>Documentos requeridos</t>
  </si>
  <si>
    <t>1) Este Formato Único de Postulación (Excel editable). 2) Carta de presentación de la institución chilena (PDF, firmada por la autoridad superior). 3) Carta de presentación de la institución mexicana (PDF, firmada por la autoridad superior). 4) Carta(s) de institución(es) asociada(s) no gubernamental(es), si las hay, señalando participación sin fines de lucro (PDF).</t>
  </si>
  <si>
    <t>Presentación del proyecto a la Convocatoria 2026</t>
  </si>
  <si>
    <t>Chile</t>
  </si>
  <si>
    <t>ODS prioritario al que contribuye el proyecto</t>
  </si>
  <si>
    <t>México</t>
  </si>
  <si>
    <t>Lista desplegable · Agenda 2030.</t>
  </si>
  <si>
    <t>Subtotal</t>
  </si>
  <si>
    <t>Meta específica del ODS prioritario</t>
  </si>
  <si>
    <t>BENEFICIARIOS INDIRECTOS (a mediano y largo plazo)</t>
  </si>
  <si>
    <t>Meta especifica del  ODS prioritario seleccionado. Consulte el detalle en la hoja «METAS ODS».</t>
  </si>
  <si>
    <t>ODS complementario (si corresponde)</t>
  </si>
  <si>
    <t>TOTAL BENEFICIARIOS/AS</t>
  </si>
  <si>
    <t>Duración total del proyecto (meses)</t>
  </si>
  <si>
    <t>3.5 LOCALIZACIÓN</t>
  </si>
  <si>
    <t>Número de meses, máximo 24 (coherente con el cronograma Año 1 / Año 2 del POG). Se traslada a la Ficha Resumen.</t>
  </si>
  <si>
    <t>Especificar territorio (nacional, regional, local) en Chile y en México. Máx. ½ página.</t>
  </si>
  <si>
    <t>Localización en México</t>
  </si>
  <si>
    <t>Localización en Chile</t>
  </si>
  <si>
    <t>IDENTIFICACIÓN DEL PROPONENTE EN MÉXICO</t>
  </si>
  <si>
    <t>Responda cada pregunta con la lista desplegable (SI/NO) y describa el mecanismo cuando sea afirmativo.</t>
  </si>
  <si>
    <t>¿El proyecto contribuye a reducir desigualdades de grupos específicos de población en desventaja, en términos de recursos, oportunidades y toma de decisiones, desde la perspectiva de mujeres y hombres implicados en el foco de intervención de la iniciativa?</t>
  </si>
  <si>
    <t>En caso afirmativo, ¿cómo? Indicar en qué resultado o componente se integra.</t>
  </si>
  <si>
    <t>Nombre legal de la institución</t>
  </si>
  <si>
    <t xml:space="preserve">¿El grupo técnico ejecutor considera la participación y conformación equitativa del equipo o promueve, en la medida de lo posible, alguna disposición para dicho equilibrio? </t>
  </si>
  <si>
    <t>¿Cómo se garantizará igual acceso a información, decisiones, recursos y oportunidades a las personas y grupos implicados en  los procesos y resultados del proyecto?</t>
  </si>
  <si>
    <t>Misión principal de la institución</t>
  </si>
  <si>
    <t>¿Los instrumentos, recursos o beneficios  que se generen en el proyecto considerarán necesidades diferenciadas por género, edad o grupo poblacional específico -en la medida en que el foco temático del proyecto lo estime necesario-?</t>
  </si>
  <si>
    <t>Indicar en qué resultado, componente o actividad se integra.</t>
  </si>
  <si>
    <t>Tipo y nivel al que pertenece la institución</t>
  </si>
  <si>
    <t>¿Aportará al fortalecimiento de mecanismos de rendición de cuentas y transparencia en la institución ejecutora?</t>
  </si>
  <si>
    <t>Tipo: Secretaría, Gobierno Estatal y/o municipal, Sociedad Civil, ONG, Academia. Nivel: central o regional.</t>
  </si>
  <si>
    <t>¿Aportará al desarrollo o fortalecimiento de políticas incluyentes y no discriminatorias?</t>
  </si>
  <si>
    <t>Dirección postal</t>
  </si>
  <si>
    <t>Clasificación del Marcador de Género   (0 = No dirigido · 1 = Comunitario · 1.5 = Colectivo · 2 = Principal)</t>
  </si>
  <si>
    <t>Teléfono</t>
  </si>
  <si>
    <t>Máximo ½ página en conjunto.</t>
  </si>
  <si>
    <t>Describa el mecanismo para dejar instalados los métodos en las instituciones. ¿Es replicable o escalable a otros países? Estrategia de visibilidad del proyecto.</t>
  </si>
  <si>
    <t>Sitio Web</t>
  </si>
  <si>
    <t>3.8 SEGUIMIENTO Y SISTEMATIZACIÓN</t>
  </si>
  <si>
    <t>Mecanismos de toma de decisiones (participación igualitaria), metodología de monitoreo y gestión del conocimiento. Máx. ½ página.</t>
  </si>
  <si>
    <t>Describa los mecanismos de seguimiento, monitoreo y sistematización de la experiencia</t>
  </si>
  <si>
    <t>Correo electrónico</t>
  </si>
  <si>
    <t>Autoridad responsable de la institución — Nombre y Cargo</t>
  </si>
  <si>
    <t>Unidad ejecutora y autoridad responsable de la Unidad — Nombre, Cargo, Dirección, Teléfono, Correo</t>
  </si>
  <si>
    <t>Jefe/a del Proyecto — Nombre, Cargo, Estudios, Sexo, Edad</t>
  </si>
  <si>
    <t>La información de rango etario, nivel educativo,  es opcional y sólo para fines estadísticos.</t>
  </si>
  <si>
    <t>Datos de contacto del Jefe/a del Proyecto — Teléfono y Correo electrónico</t>
  </si>
  <si>
    <t>IDENTIFICACIÓN DEL PROPONENTE EN CHILE</t>
  </si>
  <si>
    <t>Tipo: Ministerio, Servicio, Gobierno regional, Municipio, Sociedad Civil, ONG, Academia. Nivel: central o regional.</t>
  </si>
  <si>
    <t>INSTITUCIÓN ASOCIADA (SI LA HAY)</t>
  </si>
  <si>
    <t>Complete sólo si el proyecto incluye institución(es) asociada(s). Las instituciones asociadas no gubernamentales participan sin fines de lucro y deben adjuntar carta suscrita por su Jefe Superior o Representante Legal (PDF). Si hay más de una institución asociada, duplique este bloque a continuación.</t>
  </si>
  <si>
    <t>Nombre legal de la institución asociada</t>
  </si>
  <si>
    <t>Lista desplegable.</t>
  </si>
  <si>
    <t>4. MARCO LÓGICO DEL PROYECTO</t>
  </si>
  <si>
    <t>Tipo: Secretaría / Ministerio, Gobierno estatal o regional, Municipio, Sociedad Civil, ONG, Academia. Nivel: central o regional.</t>
  </si>
  <si>
    <t>Nombre del Proyecto</t>
  </si>
  <si>
    <t>Datos de contacto — Dirección postal, Teléfono, Correo electrónico</t>
  </si>
  <si>
    <t>RESUMEN NARRATIVO</t>
  </si>
  <si>
    <t>Indicadores</t>
  </si>
  <si>
    <t>Descripción del indicador</t>
  </si>
  <si>
    <t>Meta intermedia (aplica a nivel de Objetivo del Proyecto y Resultados — dentro del control del proyecto)</t>
  </si>
  <si>
    <t>Meta final (aplica a nivel de Objetivo del Proyecto y Resultados — dentro del control del proyecto)</t>
  </si>
  <si>
    <t>Medios de verificación</t>
  </si>
  <si>
    <t>Supuestos</t>
  </si>
  <si>
    <t>Autoridad superior o Representante Legal — Nombre y Cargo</t>
  </si>
  <si>
    <t>Objetivo General</t>
  </si>
  <si>
    <t>Rol de la institución asociada en el proyecto</t>
  </si>
  <si>
    <t>Objetivo del Proyecto (Propósito / Objetivo Específico)</t>
  </si>
  <si>
    <t>¿Es organismo sin fines de lucro?</t>
  </si>
  <si>
    <t>Requisito de admisibilidad para instituciones asociadas no gubernamentales (lista desplegable SI/NO).</t>
  </si>
  <si>
    <t>Resultado 2</t>
  </si>
  <si>
    <t>5. PLAN OPERATIVO GLOBAL (POG)</t>
  </si>
  <si>
    <t>Resultado 3</t>
  </si>
  <si>
    <t>Resultado 4</t>
  </si>
  <si>
    <t>TÍTULO DEL PROYECTO:</t>
  </si>
  <si>
    <t>Resultado 1</t>
  </si>
  <si>
    <t>Actividad 1.1</t>
  </si>
  <si>
    <t>Actividad 1.2</t>
  </si>
  <si>
    <t>OBJETIVO GENERAL:</t>
  </si>
  <si>
    <t>Actividad 1.3</t>
  </si>
  <si>
    <t>6. FICHA RESUMEN DEL PROYECTO</t>
  </si>
  <si>
    <t>Actividad 1.4</t>
  </si>
  <si>
    <t>Convocatoria 2026 · Fondo Conjunto de Cooperación Chile – México</t>
  </si>
  <si>
    <t>OBJETIVO DEL PROYECTO:</t>
  </si>
  <si>
    <t>Esta ficha se genera AUTOMÁTICAMENTE a partir de los campos previos del formulario (hojas 1 a 5). No requiere llenado: verifique que la información esté completa y correcta antes de enviar la postulación.</t>
  </si>
  <si>
    <t>Actividad 1.5</t>
  </si>
  <si>
    <t>Institución proponente en Chile</t>
  </si>
  <si>
    <t>Institución proponente en México</t>
  </si>
  <si>
    <t>Actividad 2.1</t>
  </si>
  <si>
    <t>Área temática</t>
  </si>
  <si>
    <t>Actividad 2.2</t>
  </si>
  <si>
    <t>Objetivo general</t>
  </si>
  <si>
    <t>Objetivos del proyecto</t>
  </si>
  <si>
    <t>Resultados esperados (traslado automático desde el Marco Lógico)</t>
  </si>
  <si>
    <t>RESULTADO / ACTIVIDAD</t>
  </si>
  <si>
    <t>INSUMOS NECESARIOS</t>
  </si>
  <si>
    <t>MODALIDAD (lista desplegable)</t>
  </si>
  <si>
    <t>COSTO en USD$</t>
  </si>
  <si>
    <t>Aporte solicitado al Fondo (USD) — traslado automático desde el POG</t>
  </si>
  <si>
    <t>AÑO 1 — meses</t>
  </si>
  <si>
    <t>AÑO 2 — meses</t>
  </si>
  <si>
    <t>Duración total del proyecto</t>
  </si>
  <si>
    <t>Indicador de cumplimiento de medio término</t>
  </si>
  <si>
    <t>Marcador de Género (autoasignado en hoja 3. ESTRUCTURACIÓN)</t>
  </si>
  <si>
    <t>Indicador de cumplimiento final</t>
  </si>
  <si>
    <t>RESPONSABLE DE LA EJECUCIÓN EN CHILE</t>
  </si>
  <si>
    <t>RESPONSABLE DE LA EJECUCIÓN EN MÉXICO</t>
  </si>
  <si>
    <t>Beneficiarios/as totales — Hombres</t>
  </si>
  <si>
    <t>Comentarios</t>
  </si>
  <si>
    <t>Beneficiarios/as totales — Mujeres</t>
  </si>
  <si>
    <t>Gasto en Chile</t>
  </si>
  <si>
    <t>Gasto en México</t>
  </si>
  <si>
    <t>Beneficiarios/as totales — Total</t>
  </si>
  <si>
    <t>Actividad 3.1</t>
  </si>
  <si>
    <t>Actividad 3.2</t>
  </si>
  <si>
    <t>Actividad 3.3</t>
  </si>
  <si>
    <t>Actividad 3.4</t>
  </si>
  <si>
    <t>Actividad 3.5</t>
  </si>
  <si>
    <t>Actividad 4.1</t>
  </si>
  <si>
    <t>Actividad 4.2</t>
  </si>
  <si>
    <t>Actividad 4.3</t>
  </si>
  <si>
    <t>Actividad 4.4</t>
  </si>
  <si>
    <t>METAS DE LOS OBJETIVOS DE DESARROLLO SOSTENIBLE — AGENDA 2030</t>
  </si>
  <si>
    <t>Referencia para la hoja «1. IDENTIFICACIÓN»: la Meta específica del ODS prioritario se selecciona mediante lista desplegable filtrada automáticamente según el ODS elegido.</t>
  </si>
  <si>
    <t>ODS PRIORITARIO seleccionado en la hoja «1. IDENTIFICACIÓN»:</t>
  </si>
  <si>
    <t>METAS ASOCIADAS AL ODS PRIORITARIO SELECCIONADO (despliegue automático)</t>
  </si>
  <si>
    <t>TABLA COMPLETA DE METAS POR ODS (texto abreviado — versión íntegra en un.org/sustainabledevelopment/es)</t>
  </si>
  <si>
    <t>Meta</t>
  </si>
  <si>
    <t>ODS</t>
  </si>
  <si>
    <t>Meta 1.1 — Erradicar la pobreza extrema para todas las personas en el mundo</t>
  </si>
  <si>
    <t>Meta 1.2 — Reducir al menos a la mitad la proporción de personas que viven en pobreza en todas sus dimensiones</t>
  </si>
  <si>
    <t>Meta 1.3 — Implementar sistemas y medidas de protección social para todos, incluidos niveles mínimos</t>
  </si>
  <si>
    <t>Meta 1.4 — Garantizar iguales derechos a recursos económicos, servicios básicos, propiedad y nuevas tecnologías</t>
  </si>
  <si>
    <t>Meta 1.5 — Fomentar la resiliencia de los pobres y reducir su exposición a desastres y crisis</t>
  </si>
  <si>
    <t>Meta 1.a — Movilizar recursos para poner fin a la pobreza en todas sus dimensiones</t>
  </si>
  <si>
    <t>Meta 1.b — Crear marcos normativos sólidos en favor de los pobres y con perspectiva de género</t>
  </si>
  <si>
    <t>Meta 2.1 — Poner fin al hambre y asegurar el acceso a una alimentación sana, nutritiva y suficiente</t>
  </si>
  <si>
    <t>Meta 2.2 — Poner fin a todas las formas de malnutrición</t>
  </si>
  <si>
    <t>Meta 2.3 — Duplicar la productividad agrícola y los ingresos de los productores de alimentos en pequeña escala</t>
  </si>
  <si>
    <t>Meta 2.4 — Asegurar sistemas de producción de alimentos sostenibles y prácticas agrícolas resilientes</t>
  </si>
  <si>
    <t>Meta 2.5 — Mantener la diversidad genética de semillas, plantas y animales</t>
  </si>
  <si>
    <t>Meta 2.a — Aumentar las inversiones en infraestructura rural, investigación y tecnología agrícolas</t>
  </si>
  <si>
    <t>Meta 2.b — Corregir y prevenir las restricciones y distorsiones comerciales en los mercados agropecuarios</t>
  </si>
  <si>
    <t>Meta 2.c — Asegurar el buen funcionamiento de los mercados de productos básicos alimentarios</t>
  </si>
  <si>
    <t>Meta 3.1 — Reducir la tasa mundial de mortalidad materna</t>
  </si>
  <si>
    <t>Meta 3.2 — Poner fin a las muertes evitables de recién nacidos y de niños menores de 5 años</t>
  </si>
  <si>
    <t>Meta 3.3 — Poner fin a las epidemias del SIDA, la tuberculosis, la malaria y otras enfermedades transmisibles</t>
  </si>
  <si>
    <t>Meta 3.4 — Reducir la mortalidad por enfermedades no transmisibles y promover la salud mental</t>
  </si>
  <si>
    <t>Meta 3.5 — Fortalecer la prevención y el tratamiento del abuso de sustancias adictivas</t>
  </si>
  <si>
    <t>Meta 3.6 — Reducir a la mitad las muertes y lesiones por accidentes de tráfico</t>
  </si>
  <si>
    <t>Meta 3.7 — Garantizar el acceso universal a servicios de salud sexual y reproductiva</t>
  </si>
  <si>
    <t>Meta 3.8 — Lograr la cobertura sanitaria universal y el acceso a medicamentos y vacunas</t>
  </si>
  <si>
    <t>Meta 3.9 — Reducir las muertes por productos químicos peligrosos y contaminación del aire, agua y suelo</t>
  </si>
  <si>
    <t>Meta 3.a — Fortalecer la aplicación del Convenio Marco para el Control del Tabaco</t>
  </si>
  <si>
    <t>Meta 3.b — Apoyar la I+D de vacunas y medicamentos y facilitar el acceso a ellos</t>
  </si>
  <si>
    <t>Meta 3.c — Aumentar la financiación de la salud y el personal sanitario en países en desarrollo</t>
  </si>
  <si>
    <t>Meta 3.d — Reforzar la capacidad de alerta temprana y gestión de riesgos para la salud</t>
  </si>
  <si>
    <t>Meta 4.1 — Asegurar que todas las niñas y niños terminen la enseñanza primaria y secundaria gratuita y de calidad</t>
  </si>
  <si>
    <t>Meta 4.2 — Asegurar el acceso a servicios de desarrollo en la primera infancia y educación preescolar</t>
  </si>
  <si>
    <t>Meta 4.3 — Asegurar el acceso igualitario a formación técnica, profesional y superior de calidad</t>
  </si>
  <si>
    <t>Meta 4.4 — Aumentar las competencias necesarias para acceder al empleo, el trabajo decente y el emprendimiento</t>
  </si>
  <si>
    <t>Meta 4.5 — Eliminar las disparidades de género y asegurar el acceso de las personas vulnerables a la educación</t>
  </si>
  <si>
    <t>Meta 4.6 — Asegurar que los jóvenes y adultos estén alfabetizados y tengan nociones de aritmética</t>
  </si>
  <si>
    <t>Meta 4.7 — Asegurar la adquisición de conocimientos para promover el desarrollo sostenible</t>
  </si>
  <si>
    <t>Meta 4.a — Construir y adecuar instalaciones educativas inclusivas y seguras</t>
  </si>
  <si>
    <t>Meta 4.b — Aumentar el número de becas para países en desarrollo</t>
  </si>
  <si>
    <t>Meta 4.c — Aumentar la oferta de docentes calificados</t>
  </si>
  <si>
    <t>Meta 5.1 — Poner fin a todas las formas de discriminación contra mujeres y niñas</t>
  </si>
  <si>
    <t>Meta 5.2 — Eliminar todas las formas de violencia contra mujeres y niñas en los ámbitos público y privado</t>
  </si>
  <si>
    <t>Meta 5.3 — Eliminar prácticas nocivas como el matrimonio infantil y la mutilación genital femenina</t>
  </si>
  <si>
    <t>Meta 5.4 — Reconocer y valorar los cuidados y el trabajo doméstico no remunerados</t>
  </si>
  <si>
    <t>Meta 5.5 — Asegurar la participación plena de las mujeres y la igualdad de oportunidades de liderazgo</t>
  </si>
  <si>
    <t>Meta 5.6 — Asegurar el acceso universal a la salud sexual y reproductiva y los derechos reproductivos</t>
  </si>
  <si>
    <t>Meta 5.a — Emprender reformas que otorguen a las mujeres igualdad de derechos a los recursos económicos</t>
  </si>
  <si>
    <t>Meta 5.b — Mejorar el uso de la tecnología, en particular las TIC, para el empoderamiento de las mujeres</t>
  </si>
  <si>
    <t>Meta 5.c — Aprobar y fortalecer políticas y leyes para la igualdad de género</t>
  </si>
  <si>
    <t>Meta 6.1 — Lograr el acceso universal y equitativo al agua potable a un precio asequible</t>
  </si>
  <si>
    <t>Meta 6.2 — Lograr el acceso a servicios de saneamiento e higiene adecuados y equitativos</t>
  </si>
  <si>
    <t>Meta 6.3 — Mejorar la calidad del agua reduciendo la contaminación y aumentando el reciclado y la reutilización</t>
  </si>
  <si>
    <t>Meta 6.4 — Aumentar el uso eficiente de los recursos hídricos y asegurar la sostenibilidad de la extracción</t>
  </si>
  <si>
    <t>Meta 6.5 — Implementar la gestión integrada de los recursos hídricos, incluso mediante cooperación transfronteriza</t>
  </si>
  <si>
    <t>Meta 6.6 — Proteger y restablecer los ecosistemas relacionados con el agua</t>
  </si>
  <si>
    <t>Meta 6.a — Ampliar la cooperación internacional en actividades relativas al agua y el saneamiento</t>
  </si>
  <si>
    <t>Meta 6.b — Apoyar la participación de las comunidades locales en la gestión del agua y el saneamiento</t>
  </si>
  <si>
    <t>Meta 7.1 — Garantizar el acceso universal a servicios energéticos asequibles, fiables y modernos</t>
  </si>
  <si>
    <t>Meta 7.2 — Aumentar considerablemente la proporción de energía renovable en el conjunto de fuentes energéticas</t>
  </si>
  <si>
    <t>Meta 7.3 — Duplicar la tasa mundial de mejora de la eficiencia energética</t>
  </si>
  <si>
    <t>Meta 7.a — Aumentar la cooperación internacional en investigación y tecnología energéticas limpias</t>
  </si>
  <si>
    <t>Meta 7.b — Ampliar la infraestructura y mejorar la tecnología para servicios energéticos modernos y sostenibles</t>
  </si>
  <si>
    <t>Meta 8.1 — Mantener el crecimiento económico per cápita de conformidad con las circunstancias nacionales</t>
  </si>
  <si>
    <t>Meta 8.2 — Lograr niveles más elevados de productividad mediante diversificación, modernización tecnológica e innovación</t>
  </si>
  <si>
    <t>Meta 8.3 — Promover políticas orientadas al desarrollo, el emprendimiento y la formalización de las mipymes</t>
  </si>
  <si>
    <t>Meta 8.4 — Mejorar la producción y el consumo eficientes de los recursos mundiales y desvincular el crecimiento de la degradación ambiental</t>
  </si>
  <si>
    <t>Meta 8.5 — Lograr el empleo pleno y productivo, el trabajo decente e igualdad de remuneración</t>
  </si>
  <si>
    <t>Meta 8.6 — Reducir la proporción de jóvenes que no están empleados y no cursan estudios ni capacitación</t>
  </si>
  <si>
    <t>Meta 8.7 — Erradicar el trabajo forzoso, la esclavitud moderna, la trata y el trabajo infantil</t>
  </si>
  <si>
    <t>Meta 8.8 — Proteger los derechos laborales y promover un entorno de trabajo seguro para todos</t>
  </si>
  <si>
    <t>Meta 8.9 — Promover un turismo sostenible que cree puestos de trabajo y promueva la cultura y los productos locales</t>
  </si>
  <si>
    <t>Meta 8.10 — Fortalecer las instituciones financieras y ampliar el acceso a los servicios bancarios y financieros</t>
  </si>
  <si>
    <t>Meta 8.a — Aumentar el apoyo a la iniciativa de Ayuda para el Comercio en los países en desarrollo</t>
  </si>
  <si>
    <t>Meta 8.b — Desarrollar y poner en marcha una estrategia mundial para el empleo de los jóvenes</t>
  </si>
  <si>
    <t>Meta 9.1 — Desarrollar infraestructuras fiables, sostenibles, resilientes y de calidad</t>
  </si>
  <si>
    <t>Meta 9.2 — Promover una industrialización inclusiva y sostenible</t>
  </si>
  <si>
    <t>Meta 9.3 — Aumentar el acceso de las pequeñas industrias a los servicios financieros y las cadenas de valor</t>
  </si>
  <si>
    <t>Meta 9.4 — Modernizar la infraestructura y reconvertir las industrias para que sean sostenibles y limpias</t>
  </si>
  <si>
    <t>Meta 9.5 — Aumentar la investigación científica y mejorar la capacidad tecnológica de los sectores industriales</t>
  </si>
  <si>
    <t>Meta 9.a — Facilitar el desarrollo de infraestructuras sostenibles y resilientes en los países en desarrollo</t>
  </si>
  <si>
    <t>Meta 9.b — Apoyar el desarrollo de tecnologías, la investigación y la innovación nacionales</t>
  </si>
  <si>
    <t>Meta 9.c — Aumentar el acceso a las TIC y al Internet asequible y universal</t>
  </si>
  <si>
    <t>Meta 10.1 — Lograr el crecimiento de los ingresos del 40% más pobre de la población</t>
  </si>
  <si>
    <t>Meta 10.2 — Potenciar y promover la inclusión social, económica y política de todas las personas</t>
  </si>
  <si>
    <t>Meta 10.3 — Garantizar la igualdad de oportunidades y reducir la desigualdad de resultados</t>
  </si>
  <si>
    <t>Meta 10.4 — Adoptar políticas fiscales, salariales y de protección social para lograr mayor igualdad</t>
  </si>
  <si>
    <t>Meta 10.5 — Mejorar la reglamentación y vigilancia de las instituciones y los mercados financieros mundiales</t>
  </si>
  <si>
    <t>Meta 10.6 — Asegurar mayor representación de los países en desarrollo en las decisiones económicas mundiales</t>
  </si>
  <si>
    <t>Meta 10.7 — Facilitar la migración y la movilidad ordenadas, seguras, regulares y responsables</t>
  </si>
  <si>
    <t>Meta 10.a — Aplicar el principio del trato especial y diferenciado para los países en desarrollo (OMC)</t>
  </si>
  <si>
    <t>Meta 10.b — Fomentar la AOD y las corrientes financieras para los Estados con mayores necesidades</t>
  </si>
  <si>
    <t>Meta 10.c — Reducir a menos del 3% los costos de transacción de las remesas de los migrantes</t>
  </si>
  <si>
    <t>Meta 11.1 — Asegurar el acceso de todas las personas a viviendas y servicios básicos adecuados, seguros y asequibles</t>
  </si>
  <si>
    <t>Meta 11.2 — Proporcionar acceso a sistemas de transporte seguros, asequibles, accesibles y sostenibles</t>
  </si>
  <si>
    <t>Meta 11.3 — Aumentar la urbanización inclusiva y sostenible y la planificación participativa</t>
  </si>
  <si>
    <t>Meta 11.4 — Proteger y salvaguardar el patrimonio cultural y natural del mundo</t>
  </si>
  <si>
    <t>Meta 11.5 — Reducir el número de muertes y pérdidas económicas causadas por los desastres</t>
  </si>
  <si>
    <t>Meta 11.6 — Reducir el impacto ambiental negativo per cápita de las ciudades (calidad del aire y gestión de desechos)</t>
  </si>
  <si>
    <t>Meta 11.7 — Proporcionar acceso universal a zonas verdes y espacios públicos seguros e inclusivos</t>
  </si>
  <si>
    <t>Meta 11.a — Apoyar los vínculos económicos, sociales y ambientales entre zonas urbanas, periurbanas y rurales</t>
  </si>
  <si>
    <t>Meta 11.b — Aumentar las ciudades que adoptan políticas de inclusión, uso eficiente de recursos y gestión de riesgos de desastres</t>
  </si>
  <si>
    <t>Meta 11.c — Apoyar la construcción de edificios sostenibles y resilientes en los países menos adelantados</t>
  </si>
  <si>
    <t>Meta 12.1 — Aplicar el Marco Decenal de Programas sobre Modalidades de Consumo y Producción Sostenibles</t>
  </si>
  <si>
    <t>Meta 12.2 — Lograr la gestión sostenible y el uso eficiente de los recursos naturales</t>
  </si>
  <si>
    <t>Meta 12.3 — Reducir a la mitad el desperdicio de alimentos per cápita mundial</t>
  </si>
  <si>
    <t>Meta 12.4 — Lograr la gestión ecológicamente racional de los productos químicos y los desechos</t>
  </si>
  <si>
    <t>Meta 12.5 — Reducir la generación de desechos mediante prevención, reducción, reciclado y reutilización</t>
  </si>
  <si>
    <t>Meta 12.6 — Alentar a las empresas a adoptar prácticas sostenibles e incorporarlas en sus informes</t>
  </si>
  <si>
    <t>Meta 12.7 — Promover prácticas de adquisición pública que sean sostenibles</t>
  </si>
  <si>
    <t>Meta 12.8 — Asegurar que las personas tengan información y conocimientos para el desarrollo sostenible</t>
  </si>
  <si>
    <t>Meta 12.a — Apoyar el fortalecimiento de la capacidad científica y tecnológica para consumo y producción sostenibles</t>
  </si>
  <si>
    <t>Meta 12.b — Elaborar instrumentos para vigilar los efectos del turismo sostenible</t>
  </si>
  <si>
    <t>Meta 12.c — Racionalizar los subsidios ineficientes a los combustibles fósiles</t>
  </si>
  <si>
    <t>Meta 13.1 — Fortalecer la resiliencia y la capacidad de adaptación a los riesgos relacionados con el clima y los desastres naturales</t>
  </si>
  <si>
    <t>Meta 13.2 — Incorporar medidas relativas al cambio climático en las políticas, estrategias y planes nacionales</t>
  </si>
  <si>
    <t>Meta 13.3 — Mejorar la educación, la sensibilización y la capacidad respecto de la mitigación y adaptación al cambio climático</t>
  </si>
  <si>
    <t>Meta 13.a — Cumplir el compromiso de financiación climática de los países desarrollados (Fondo Verde para el Clima)</t>
  </si>
  <si>
    <t>Meta 13.b — Promover mecanismos para aumentar la capacidad de gestión del cambio climático en los países menos adelantados y PEID</t>
  </si>
  <si>
    <t>Meta 14.1 — Prevenir y reducir significativamente la contaminación marina de todo tipo</t>
  </si>
  <si>
    <t>Meta 14.2 — Gestionar y proteger sosteniblemente los ecosistemas marinos y costeros</t>
  </si>
  <si>
    <t>Meta 14.3 — Minimizar y abordar los efectos de la acidificación de los océanos</t>
  </si>
  <si>
    <t>Meta 14.4 — Reglamentar la explotación pesquera y poner fin a la pesca excesiva, ilegal y destructiva</t>
  </si>
  <si>
    <t>Meta 14.5 — Conservar al menos el 10% de las zonas costeras y marinas</t>
  </si>
  <si>
    <t>Meta 14.6 — Prohibir las subvenciones a la pesca que contribuyen a la sobrecapacidad y la pesca excesiva</t>
  </si>
  <si>
    <t>Meta 14.7 — Aumentar los beneficios económicos del uso sostenible de los recursos marinos para los PEID y PMA</t>
  </si>
  <si>
    <t>Meta 14.a — Aumentar los conocimientos científicos y la transferencia de tecnología marina</t>
  </si>
  <si>
    <t>Meta 14.b — Facilitar el acceso de los pescadores artesanales a los recursos marinos y los mercados</t>
  </si>
  <si>
    <t>Meta 14.c — Aplicar el derecho internacional reflejado en la CONVEMAR</t>
  </si>
  <si>
    <t>Meta 15.1 — Asegurar la conservación y el uso sostenible de los ecosistemas terrestres y de agua dulce</t>
  </si>
  <si>
    <t>Meta 15.2 — Promover la gestión sostenible de todos los tipos de bosques y detener la deforestación</t>
  </si>
  <si>
    <t>Meta 15.3 — Luchar contra la desertificación y rehabilitar las tierras y los suelos degradados</t>
  </si>
  <si>
    <t>Meta 15.4 — Asegurar la conservación de los ecosistemas montañosos y su diversidad biológica</t>
  </si>
  <si>
    <t>Meta 15.5 — Reducir la degradación de los hábitats naturales, detener la pérdida de biodiversidad y proteger las especies amenazadas</t>
  </si>
  <si>
    <t>Meta 15.6 — Promover la participación justa en los beneficios derivados de los recursos genéticos</t>
  </si>
  <si>
    <t>Meta 15.7 — Poner fin a la caza furtiva y el tráfico de especies protegidas</t>
  </si>
  <si>
    <t>Meta 15.8 — Prevenir la introducción de especies exóticas invasoras y reducir sus efectos</t>
  </si>
  <si>
    <t>Meta 15.9 — Integrar los valores de los ecosistemas y la biodiversidad en la planificación nacional y local</t>
  </si>
  <si>
    <t>Meta 15.a — Movilizar recursos financieros para conservar y utilizar sosteniblemente la biodiversidad</t>
  </si>
  <si>
    <t>Meta 15.b — Movilizar recursos para financiar la gestión forestal sostenible</t>
  </si>
  <si>
    <t>Meta 15.c — Aumentar el apoyo mundial a la lucha contra la caza furtiva y el tráfico de especies protegidas</t>
  </si>
  <si>
    <t>Meta 16.1 — Reducir significativamente todas las formas de violencia y las tasas de mortalidad conexas</t>
  </si>
  <si>
    <t>Meta 16.2 — Poner fin al maltrato, la explotación, la trata y todas las formas de violencia contra los niños</t>
  </si>
  <si>
    <t>Meta 16.3 — Promover el estado de derecho y garantizar la igualdad de acceso a la justicia</t>
  </si>
  <si>
    <t>Meta 16.4 — Reducir las corrientes financieras y de armas ilícitas y luchar contra la delincuencia organizada</t>
  </si>
  <si>
    <t>Meta 16.5 — Reducir considerablemente la corrupción y el soborno en todas sus formas</t>
  </si>
  <si>
    <t>Meta 16.6 — Crear instituciones eficaces, responsables y transparentes a todos los niveles</t>
  </si>
  <si>
    <t>Meta 16.7 — Garantizar la adopción de decisiones inclusivas, participativas y representativas</t>
  </si>
  <si>
    <t>Meta 16.8 — Ampliar la participación de los países en desarrollo en las instituciones de gobernanza mundial</t>
  </si>
  <si>
    <t>Meta 16.9 — Proporcionar acceso a una identidad jurídica para todos, en particular mediante el registro de nacimientos</t>
  </si>
  <si>
    <t>Meta 16.10 — Garantizar el acceso público a la información y proteger las libertades fundamentales</t>
  </si>
  <si>
    <t>Meta 16.a — Fortalecer las instituciones nacionales para prevenir la violencia y combatir el terrorismo y la delincuencia</t>
  </si>
  <si>
    <t>Meta 16.b — Promover y aplicar leyes y políticas no discriminatorias en favor del desarrollo sostenible</t>
  </si>
  <si>
    <t>Meta 17.1 — Fortalecer la movilización de recursos internos para mejorar la recaudación fiscal</t>
  </si>
  <si>
    <t>Meta 17.2 — Velar por que los países desarrollados cumplan sus compromisos de asistencia oficial para el desarrollo</t>
  </si>
  <si>
    <t>Meta 17.3 — Movilizar recursos financieros adicionales de múltiples fuentes para los países en desarrollo</t>
  </si>
  <si>
    <t>Meta 17.4 — Ayudar a los países en desarrollo a lograr la sostenibilidad de la deuda a largo plazo</t>
  </si>
  <si>
    <t>Meta 17.5 — Adoptar sistemas de promoción de las inversiones en favor de los países menos adelantados</t>
  </si>
  <si>
    <t>Meta 17.6 — Mejorar la cooperación en ciencia, tecnología e innovación y el intercambio de conocimientos</t>
  </si>
  <si>
    <t>Meta 17.7 — Promover la transferencia de tecnologías ecológicamente racionales a los países en desarrollo</t>
  </si>
  <si>
    <t>Meta 17.8 — Poner en funcionamiento el banco de tecnología y el mecanismo de apoyo a la ciencia para los PMA</t>
  </si>
  <si>
    <t>Meta 17.9 — Aumentar el apoyo internacional a la creación de capacidad eficaz en los países en desarrollo</t>
  </si>
  <si>
    <t>Meta 17.10 — Promover un sistema de comercio multilateral universal, abierto y no discriminatorio (OMC)</t>
  </si>
  <si>
    <t>Meta 17.11 — Aumentar las exportaciones de los países en desarrollo</t>
  </si>
  <si>
    <t>Meta 17.12 — Lograr el acceso a los mercados libre de derechos y contingentes para los países menos adelantados</t>
  </si>
  <si>
    <t>Meta 17.13 — Aumentar la estabilidad macroeconómica mundial mediante la coordinación de políticas</t>
  </si>
  <si>
    <t>Meta 17.14 — Mejorar la coherencia de las políticas para el desarrollo sostenible</t>
  </si>
  <si>
    <t>Meta 17.15 — Respetar el liderazgo de cada país para aplicar sus políticas de desarrollo sostenible</t>
  </si>
  <si>
    <t>Meta 17.16 — Mejorar la Alianza Mundial para el Desarrollo Sostenible con alianzas entre múltiples interesados</t>
  </si>
  <si>
    <t>Meta 17.17 — Fomentar y promover la constitución de alianzas eficaces públicas, público-privadas y de la sociedad civil</t>
  </si>
  <si>
    <t>Meta 17.18 — Aumentar la disponibilidad de datos oportunos, fiables y desglosados y la capacidad estadística</t>
  </si>
  <si>
    <t>Meta 17.19 — Elaborar indicadores que permitan medir los progresos en materia de desarrollo sostenible</t>
  </si>
  <si>
    <t>MATRIZ DE MARCO LÓGICO — ORIENTACIONES GENERALES</t>
  </si>
  <si>
    <t>Los Medios de Verificación son las fuentes de información donde se obtienen los datos para contrastar los indicadores; señalan por ejemplo: lugares donde se encuentran los datos, las organizaciones que ofrecen los datos, los documentos donde se encuentran los datos y los medios (instrumentos) utilizados para obtenerlos. Generalmente los medios de verificación son estadísticas, informes, registros, documentos y otros.</t>
  </si>
  <si>
    <t>PLAN OPERATIVO GLOBAL — ORIENTACIONES GENERALES</t>
  </si>
  <si>
    <t>DEFINICIÓN DE MODALIDADES Y RUBROS FINANCIABLES</t>
  </si>
  <si>
    <t>Modalidad</t>
  </si>
  <si>
    <t>Rubros financiables*</t>
  </si>
  <si>
    <t>Definición</t>
  </si>
  <si>
    <t>% máx.</t>
  </si>
  <si>
    <t>Asesorías (misiones de asistencia técnica)</t>
  </si>
  <si>
    <t>Pasajes aéreos nacional/internacional · Seguros de viaje · Viáticos nacional/internacional · Opción alternativa al viático: pago de alojamiento y alimentación directamente a un proveedor · Transporte local para visitas a terreno, traslado de delegaciones/beneficiarios y/o traslados aeropuerto · Reembolso** por exámenes médicos, vacunas u otros requisitos indispensables de viaje · Opción alternativa al servicio de transporte local: reembolso** por pago de combustible, peaje.</t>
  </si>
  <si>
    <t>N/A</t>
  </si>
  <si>
    <t>Intercambio de expertos/as y servidores públicos</t>
  </si>
  <si>
    <t>Pasantías</t>
  </si>
  <si>
    <t>Misiones de expertos de corto y mediano plazo</t>
  </si>
  <si>
    <t>Estudios / Consultoría</t>
  </si>
  <si>
    <t>Contrato de consultoría especializada / contrato a honorarios por producto específico.</t>
  </si>
  <si>
    <t>Corresponde a la contratación de una consultoría especializada para desarrollar investigaciones, que no puedan o no tengan la capacidad de realizar los propios postulantes y que generen nuevos procesos, mecanismos y/o tecnologías para el fortalecimiento de las instituciones involucradas en el proyecto. Las instituciones proponentes y/o asociadas que ejecutan el proyecto no podrán autocontratarse para la realización de los estudios. Solo se considera la contratación de estudios en materias que no corresponden a las funciones propias de las instituciones involucradas, sean estas proponentes o asociadas. Las contrataciones serán bajo un esquema externo (consultorías) y se realizarán en apego a la Ley de Contratación Pública y demás normas sobre adquisiciones que rigen el Sector Público correspondiente en cada país. El monto asignado a dichas consultorías externas en el total de la propuesta no podrá exceder el 25% del monto solicitado al Fondo para la ejecución del proyecto.</t>
  </si>
  <si>
    <t>25%</t>
  </si>
  <si>
    <t>Participación en reuniones técnicas</t>
  </si>
  <si>
    <t>Corresponde a las actividades de diseño, planificación y coordinación de congresos, foros, talleres que aportan sustantivamente a los resultados esperados y objetivo específico del proyecto.</t>
  </si>
  <si>
    <t>Capacitación de recursos humanos</t>
  </si>
  <si>
    <t>Corresponde a actividades puntuales de formación que se desarrollan en el marco de talleres, seminarios, etc., ejecutados por el propio proyecto. No se financian diplomados académicos ni actividades de obtención de grados para el personal del proyecto. Implica pago de traslados, pasajes, viáticos, insumos para el desarrollo de talleres y seminarios.</t>
  </si>
  <si>
    <t>Información/difusión</t>
  </si>
  <si>
    <t>Equipamiento***</t>
  </si>
  <si>
    <t>Se podrá otorgar un monto máximo del 25% del aporte solicitado al Fondo, para la compra de equipamiento técnico especializado, en la medida que éste se justifique como indispensable para alcanzar el resultado definido por el proyecto, como por ejemplo, equipos técnicos de laboratorio.</t>
  </si>
  <si>
    <t>Otros</t>
  </si>
  <si>
    <t>En casos particulares y de manera extraordinaria, la Comisión de Cooperación podrá evaluar la aplicación de alguna otra modalidad que sea indispensable para el logro de los objetivos del proyecto.</t>
  </si>
  <si>
    <t>* Cada uno de los rubros solicitados será evaluado de acuerdo a su necesidad para la correcta ejecución del proyecto.</t>
  </si>
  <si>
    <t>*** En el evento que la ejecución del Proyecto requiera la adquisición de bienes, tales como equipamiento, maquinarias y activo fijo en general, la institución se compromete a responsabilizarse de la conservación de tales bienes, debiendo dar a éstos la adecuada mantención y usarlos exclusivamente para los fines del Proyecto. La restitución de los bienes adquiridos para la ejecución del Proyecto dependerá de la decisión que, a dicho respecto, adopte la Comisión de Cooperación. De aprobarse la destinación final de estos a la institución ejecutora, los bienes deberán pasar a formar parte del inventario institucional. Las Agencias de Cooperación proporcionarán el respectivo sticker que distinga la donación realizada por el Fondo.</t>
  </si>
  <si>
    <t>MODALIDADES</t>
  </si>
  <si>
    <t>AREAS</t>
  </si>
  <si>
    <t>LINEAS</t>
  </si>
  <si>
    <t>MARCADOR</t>
  </si>
  <si>
    <t>SINO</t>
  </si>
  <si>
    <t>MES</t>
  </si>
  <si>
    <t>PAIS</t>
  </si>
  <si>
    <t>1. Crecimiento Económico</t>
  </si>
  <si>
    <t>Área 1 — Infraestructura de la calidad para la exportación</t>
  </si>
  <si>
    <t>ODS 1. Fin de la pobreza</t>
  </si>
  <si>
    <t>0 - No dirigido (Perspectiva científica)</t>
  </si>
  <si>
    <t>SI</t>
  </si>
  <si>
    <t>X</t>
  </si>
  <si>
    <t>2. Seguridad</t>
  </si>
  <si>
    <t>Área 1 — Desarrollo de proveedores y manufactura aplicada a la minería</t>
  </si>
  <si>
    <t>ODS 2. Hambre cero</t>
  </si>
  <si>
    <t>1 - Importante (Perspectiva comunitaria/sectorial)</t>
  </si>
  <si>
    <t>NO</t>
  </si>
  <si>
    <t>3. Ciencia, Tecnología e Innovación</t>
  </si>
  <si>
    <t>Área 1 — Minerales críticos y estratégicos</t>
  </si>
  <si>
    <t>ODS 3. Salud y bienestar</t>
  </si>
  <si>
    <t>1.5 - Significativo (Perspectiva de colectivo)</t>
  </si>
  <si>
    <t>4. Gobierno Digital</t>
  </si>
  <si>
    <t>Área 1 — Energía y transición energética</t>
  </si>
  <si>
    <t>ODS 4. Educación de calidad</t>
  </si>
  <si>
    <t>2 - Principal (Perspectiva individual y colectiva en contextos de vulnerabilidad)</t>
  </si>
  <si>
    <t>5. Medio Ambiente</t>
  </si>
  <si>
    <t>Área 1 — Diversificación de mercados y facilitación del comercio</t>
  </si>
  <si>
    <t>ODS 5. Igualdad de género</t>
  </si>
  <si>
    <t>Área 2 — Profesionalización e integridad de las instituciones de seguridad y justicia</t>
  </si>
  <si>
    <t>ODS 6. Agua limpia y saneamiento</t>
  </si>
  <si>
    <t>Área 2 — Gestión migratoria segura, ordenada y regular, y mecanismos de retorno</t>
  </si>
  <si>
    <t>ODS 7. Energía asequible y no contaminante</t>
  </si>
  <si>
    <t>Área 2 — Persecución penal de bandas y estructuras criminales</t>
  </si>
  <si>
    <t>ODS 8. Trabajo decente y crecimiento económico</t>
  </si>
  <si>
    <t>Equipamiento</t>
  </si>
  <si>
    <t>Área 2 — Inteligencia financiera, extinción de dominio e investigación patrimonial</t>
  </si>
  <si>
    <t>ODS 9. Industria, innovación e infraestructura</t>
  </si>
  <si>
    <t>Área 2 — Inteligencia criminal e intercambio de información para la investigación penal</t>
  </si>
  <si>
    <t>ODS 10. Reducción de las desigualdades</t>
  </si>
  <si>
    <t>Área 2 — Cooperación internacional frente al narcotráfico</t>
  </si>
  <si>
    <t>ODS 11. Ciudades y comunidades sostenibles</t>
  </si>
  <si>
    <t>Área 2 — Enfrentamiento de la delincuencia organizada de alta intensidad</t>
  </si>
  <si>
    <t>ODS 12. Producción y consumo responsables</t>
  </si>
  <si>
    <t>Área 2 — Gestión penitenciaria</t>
  </si>
  <si>
    <t>ODS 13. Acción por el clima</t>
  </si>
  <si>
    <t>Área 2 — Justicia</t>
  </si>
  <si>
    <t>ODS 14. Vida submarina</t>
  </si>
  <si>
    <t>Área 3 — Emprendimiento y startups</t>
  </si>
  <si>
    <t>ODS 15. Vida de ecosistemas terrestres</t>
  </si>
  <si>
    <t>Área 3 — Innovación minera e investigación aplicada</t>
  </si>
  <si>
    <t>ODS 16. Paz, justicia e instituciones sólidas</t>
  </si>
  <si>
    <t>TOTAL POR PAÍS EN USD$</t>
  </si>
  <si>
    <t>Área 3 — Transferencia tecnológica y modelo de clúster</t>
  </si>
  <si>
    <t>ODS 17. Alianzas para lograr los objetivos</t>
  </si>
  <si>
    <t>Área 3 — Inteligencia artificial e innovación digital</t>
  </si>
  <si>
    <t>Área 3 — Innovación en energía e hidrógeno verde</t>
  </si>
  <si>
    <t>Área 3 — Agrotecnología y tecnologías de la salud</t>
  </si>
  <si>
    <t>TOTAL DEL PROYECTO EN USD$ (incluye aporte de contrapartes)</t>
  </si>
  <si>
    <t>Área 4 — Interoperabilidad y servicios públicos digitales</t>
  </si>
  <si>
    <t>Área 4 — Gobernanza y protección de datos</t>
  </si>
  <si>
    <t>TOTAL SOLICITADO AL FONDO EN USD$ (Gasto en Chile + Gasto en México)</t>
  </si>
  <si>
    <t>Área 4 — Inteligencia artificial en la gestión pública, la fiscalización y la justicia</t>
  </si>
  <si>
    <t>Área 4 — Ciberseguridad institucional</t>
  </si>
  <si>
    <t>Área 5 — Recursos naturales, gestión hídrica y economía circular</t>
  </si>
  <si>
    <t>Área 5 — Gestión de riesgo de desastres y resiliencia</t>
  </si>
  <si>
    <t>PANEL DE CONTROL — VERIFICACIÓN AUTOMÁTICA DE LÍMITES (Bases de Convocatoria, numeral 7)</t>
  </si>
  <si>
    <t>Monto solicitado al Fondo (máx. USD 250.000)</t>
  </si>
  <si>
    <t>Monto en Estudios / Consultoría + Información/difusión con empresa (máx. 25% del solicitado)</t>
  </si>
  <si>
    <t>Monto en Equipamiento (máx. 25% del solicitado)</t>
  </si>
  <si>
    <t xml:space="preserve">Lista desplegable </t>
  </si>
  <si>
    <t>Lista desplegable</t>
  </si>
  <si>
    <t>RESULTADOS</t>
  </si>
  <si>
    <t>Aporte de Contraparte CHILE</t>
  </si>
  <si>
    <t>Aporte de Contraparte MÉXICO</t>
  </si>
  <si>
    <t>3.6 ENFOQUE DE INCLUSIÓN+EQUIDAD</t>
  </si>
  <si>
    <t>3.7 SOSTENIBILIDAD Y RÉPLICA</t>
  </si>
  <si>
    <t>2.3 ANÁLISIS INTERSECCIONAL DE INCLUSIÓN DE GRUPOS POBLACIONALES IMPLICADOS</t>
  </si>
  <si>
    <t>El proyecto deberá incluir un diagnóstico que identifique de manera desagregada los impactos, necesidades y barreras de participación de la población beneficiaria (diferenciando por sexo, edad y situación de vulnerabilidad), asegurando que el diseño del proyecto promueva la equidad y mitigue las desigualdades identificadas.</t>
  </si>
  <si>
    <t>¿A qué Institución/Área/Comunidad pertenecen los beneficiarios directos e indirectos?</t>
  </si>
  <si>
    <t>Identifique instituciones, áreas y número de personas desagregado por sexo. Debe ser coherente con el campo resumen de la hoja «1. IDENTIFICACIÓN».</t>
  </si>
  <si>
    <t>*Definición en hoja "Marcador de género"</t>
  </si>
  <si>
    <r>
      <t xml:space="preserve">Complete la hoja «5. POG». Los títulos de cada Resultado y Actividad se trasladan automáticamente desde la hoja 4. Marco Lógico; desglose los insumos, seleccione la MODALIDAD en la lista desplegable de cada fila y marque con «X» (desplegable) los meses de ejecución. Verifique el PANEL DE CONTROL al pie: totales, tope de USD 250.000 para el proyecto y los topes máximos de 25% para Estudios/Consultorías  
</t>
    </r>
    <r>
      <rPr>
        <b/>
        <sz val="11"/>
        <color rgb="FFC00000"/>
        <rFont val="Arial"/>
      </rPr>
      <t>IMPORTANTE: En caso de existir la contratación de persona natural o jurídica que se requiera para desarrollar cualquier producto y que se encuentre catalogado en una modalidad distinta a Estudios/Consultorías, su costo será considerado como parte del 25% asignado a este ítem y será declarado fuera de bases y eliminado del proceso.</t>
    </r>
  </si>
  <si>
    <r>
      <t xml:space="preserve">La propuesta completa se envía por correo electrónico a fondo.chile.mexico@agcid.gob.cl con el asunto "Aplicación a Convocatoria Chile–México 2026", según lo dispuesto en las Bases de la Convocatoria 2026 </t>
    </r>
    <r>
      <rPr>
        <sz val="10"/>
        <color rgb="FFC00000"/>
        <rFont val="Arial"/>
      </rPr>
      <t>(del 24 agosto al 30 de octubre)</t>
    </r>
    <r>
      <rPr>
        <sz val="10"/>
        <color theme="1"/>
        <rFont val="Arial"/>
      </rPr>
      <t>.</t>
    </r>
  </si>
  <si>
    <t>Convocatoria 2026 · Fondo Conjunto de Cooperación Chile – México — Apartados 3.1 a 3.8</t>
  </si>
  <si>
    <t>Para la formulación del proyecto se utilizará la matriz de Marco Lógico, con la cual se puede tener una visión completa, ordenada y sinérgica del proyecto. La presentación del proyecto en la matriz de Marco Lógico permitirá hacer una lectura de las relaciones causales entre sus componentes, considerando la incorporación del enfoque de inclusión+equidad.</t>
  </si>
  <si>
    <t>La formulación del Proyecto se debe leer y verificar de la siguiente manera:
• Las Actividades son necesarias para lograr cada resultado.
• Cada Resultado es necesario para el logro del objetivo del proyecto (propósito/objetivo específico).
• Si se logra el objetivo del proyecto, este contribuirá al logro del objetivo general.</t>
  </si>
  <si>
    <t>Relación vertical entre sus componentes:
◆ Los supuestos sumados a la inversión y realización de las actividades permiten obtener los resultados.
◆ Con los resultados y si los supuestos no varían es posible el logro del objetivo del proyecto.
◆ Con el logro del objetivo del proyecto y si los supuestos considerados no varían es posible contribuir al objetivo general.</t>
  </si>
  <si>
    <r>
      <rPr>
        <b/>
        <sz val="9"/>
        <color theme="1"/>
        <rFont val="Arial"/>
        <family val="2"/>
      </rPr>
      <t>A CONSIDERAR:</t>
    </r>
    <r>
      <rPr>
        <sz val="9"/>
        <color theme="1"/>
        <rFont val="Arial"/>
      </rPr>
      <t xml:space="preserve">
El Objetivo general son los efectos que se esperan como resultado del logro del objetivo del Proyecto (cómo el proyecto contribuirá en el largo plazo a solucionar el problema diagnosticado).
El objetivo del proyecto (propósito/objetivo específico) es el logro que se espera alcanzar con la ejecución del proyecto. Se debe identificar un solo objetivo del proyecto.
Los Resultados son las metas de corto plazo que se deben alcanzar para lograr el objetivo del proyecto. Son los productos o componentes del proyecto.
Las Actividades son las acciones específicas para producir los resultados del proyecto, por medio del empleo efectivo de los recursos. Incluye actividades necesarias para el monitoreo y evaluación del proyecto, considerando datos e información estadística desagregada por sexo, así como acciones relacionadas a la difusión y visibilidad del mismo. Cada una de las actividades descritas debe responder a cada uno de los resultados planteados.</t>
    </r>
  </si>
  <si>
    <t>Los Indicadores son los estándares establecidos para alcanzar en el proyecto, describen los valores que se quiere alcanzar a nivel de objetivo general, objetivo del proyecto y resultados; permiten definir claramente el grado de alcance y metas del proyecto. Es importante la construcción de indicadores cuantitativos y cualitativos que sean fiables y que arrojen información válida para la realización de un buen seguimiento y evaluación del proyecto.</t>
  </si>
  <si>
    <t>Los Supuestos son las condiciones externas que deben ser satisfechas para alcanzar el éxito del proyecto; son factores inciertos que están fuera de control del proyecto, se expresan de manera positiva y se deben identificar a nivel de objetivo general, objetivo del proyecto, resultados y actividades.</t>
  </si>
  <si>
    <t>Perspectiva de inclusión+equidad:
◆ Objetivos toman en cuenta resultados esperados con base en el análisis de interseccionalidad e inclusión de grupos poblacionales implicados (apartado 2.3, hoja 2. Justificación), por lo que se redactan y especifican de manera inclusiva.
◆ Indicadores se ven desagregados tomando en cuenta datos del análisis de interseccionalidad e inclusión de grupos poblacionales implicados y con pertinencia cultural.
◆ Actividades demuestran cómo se incorpora el ejercicio participativo y también de impulso/inclusión de todas las personas, hombres y mujeres involucradas.
◆ Se demuestra cómo a corto y mediano plazo las actividades van a contribuir a mejorar las condiciones diagnosticadas para fortalecer y promover la inclusión y equidad en la población objetivo.</t>
  </si>
  <si>
    <r>
      <rPr>
        <b/>
        <sz val="9"/>
        <color theme="1"/>
        <rFont val="Arial"/>
        <family val="2"/>
      </rPr>
      <t>1.</t>
    </r>
    <r>
      <rPr>
        <sz val="9"/>
        <color theme="1"/>
        <rFont val="Arial"/>
      </rPr>
      <t xml:space="preserve"> Los títulos de Resultado y Actividad se trasladan automáticamente desde el Marco Lógico; verifique su correspondencia antes de completar los insumos.</t>
    </r>
  </si>
  <si>
    <r>
      <rPr>
        <b/>
        <sz val="9"/>
        <color theme="1"/>
        <rFont val="Arial"/>
        <family val="2"/>
      </rPr>
      <t>2.</t>
    </r>
    <r>
      <rPr>
        <sz val="9"/>
        <color theme="1"/>
        <rFont val="Arial"/>
      </rPr>
      <t xml:space="preserve"> Si la actividad del Marco Lógico es muy general, se puede desagregar manteniendo la correlación numérica (por ejemplo: subactividad 1 de la actividad 1 del resultado 1 = 1.1.1).</t>
    </r>
  </si>
  <si>
    <r>
      <rPr>
        <b/>
        <sz val="9"/>
        <color theme="1"/>
        <rFont val="Arial"/>
        <family val="2"/>
      </rPr>
      <t>3.</t>
    </r>
    <r>
      <rPr>
        <sz val="9"/>
        <color theme="1"/>
        <rFont val="Arial"/>
      </rPr>
      <t xml:space="preserve"> En la columna de insumos necesarios se debe desglosar todos los ítems necesarios de contratar o adquirir para el correcto desarrollo de la actividad.</t>
    </r>
  </si>
  <si>
    <r>
      <rPr>
        <b/>
        <sz val="9"/>
        <color theme="1"/>
        <rFont val="Arial"/>
        <family val="2"/>
      </rPr>
      <t>4.</t>
    </r>
    <r>
      <rPr>
        <sz val="9"/>
        <color theme="1"/>
        <rFont val="Arial"/>
      </rPr>
      <t xml:space="preserve"> Los pagos a realizarse en Chile deberán ir en la columna de gasto en Chile, y los pagos a realizarse en México deberán ir en la columna de gasto en México, de manera de tener claridad de cuántos recursos se transfieren a cada parte.</t>
    </r>
  </si>
  <si>
    <r>
      <rPr>
        <b/>
        <sz val="9"/>
        <color theme="1"/>
        <rFont val="Arial"/>
        <family val="2"/>
      </rPr>
      <t>5.</t>
    </r>
    <r>
      <rPr>
        <sz val="9"/>
        <color theme="1"/>
        <rFont val="Arial"/>
      </rPr>
      <t xml:space="preserve"> Los plazos de ejecución deben considerar tiempos administrativos necesarios para la concreción de cada actividad.</t>
    </r>
  </si>
  <si>
    <r>
      <rPr>
        <b/>
        <sz val="9"/>
        <color theme="1"/>
        <rFont val="Arial"/>
        <family val="2"/>
      </rPr>
      <t>6.</t>
    </r>
    <r>
      <rPr>
        <sz val="9"/>
        <color theme="1"/>
        <rFont val="Arial"/>
      </rPr>
      <t xml:space="preserve"> A partir de los indicadores de Resultado en el Marco Lógico, se deben establecer metas de medio tiempo y final, para el seguimiento respectivo.</t>
    </r>
  </si>
  <si>
    <r>
      <rPr>
        <b/>
        <sz val="9"/>
        <color theme="1"/>
        <rFont val="Arial"/>
        <family val="2"/>
      </rPr>
      <t>7.</t>
    </r>
    <r>
      <rPr>
        <sz val="9"/>
        <color theme="1"/>
        <rFont val="Arial"/>
      </rPr>
      <t xml:space="preserve"> Se sugiere identificar la unidad responsable o profesional responsable para cada actividad, más allá del jefe del proyecto, a fin de coordinar responsabilidades y cargas entre el equipo ejecutor y contar con un interlocutor competente para el seguimiento puntual de las actividades.</t>
    </r>
  </si>
  <si>
    <r>
      <rPr>
        <b/>
        <sz val="9"/>
        <color theme="1"/>
        <rFont val="Arial"/>
        <family val="2"/>
      </rPr>
      <t>8.</t>
    </r>
    <r>
      <rPr>
        <sz val="9"/>
        <color theme="1"/>
        <rFont val="Arial"/>
      </rPr>
      <t xml:space="preserve"> Se sugiere utilizar la columna de comentarios para todas aquellas situaciones que se deben considerar y monitorear para el correcto desarrollo de la actividad.</t>
    </r>
  </si>
  <si>
    <r>
      <rPr>
        <b/>
        <sz val="9"/>
        <color theme="1"/>
        <rFont val="Arial"/>
        <family val="2"/>
      </rPr>
      <t>9.</t>
    </r>
    <r>
      <rPr>
        <sz val="9"/>
        <color theme="1"/>
        <rFont val="Arial"/>
      </rPr>
      <t xml:space="preserve"> Seleccione la MODALIDAD de cada insumo desde la lista desplegable (columna C de la hoja «5. POG») y verifique el PANEL DE CONTROL al pie de la hoja: monto máximo solicitado al Fondo (USD 250.000), máximo 25% para Estudios/Consultorías y máximo 25% para Equipamiento.</t>
    </r>
  </si>
  <si>
    <r>
      <t xml:space="preserve">Corresponde a la participación de uno o varios expertos/as y/o servidores públicos  en actividades de intercambio de experiencias: buenas prácticas y lecciones aprendidas, en el diseño, toma de decisiones y gestión en la aplicación de iniciativas, programas y políticas en una materia común entre Chile y México. Esta modalidad puede representar intercambios presenciales de doble vía. </t>
    </r>
    <r>
      <rPr>
        <sz val="9"/>
        <color rgb="FFFF0000"/>
        <rFont val="Arial"/>
        <family val="2"/>
      </rPr>
      <t>(El número de participantes deberá estar debidamente justificado conforme a su rol en el proyecto y en la actividad específica)</t>
    </r>
  </si>
  <si>
    <r>
      <t xml:space="preserve">Corresponde a la participación (acompañamiento-seguimiento) de uno o varios profesionales expertos de las instituciones/organismos involucrados, para el desarrollo de conocimientos y tecnologías para fortalecer las competencias técnicas de su contraparte en el otro país. </t>
    </r>
    <r>
      <rPr>
        <sz val="9"/>
        <color rgb="FFFF0000"/>
        <rFont val="Arial"/>
        <family val="2"/>
      </rPr>
      <t>(El número de participantes deberá estar debidamente justificado conforme a su rol en el proyecto y en la actividad específica)</t>
    </r>
  </si>
  <si>
    <r>
      <t xml:space="preserve">Corresponde a un entrenamiento en terreno o en el espacio de aplicación de los modelos, metodologías o sistemas que promueve el proyecto. Se dirige al personal técnico de las instituciones que operan los programas y/o beneficiarios y beneficiarias, de las comunidades que participan directamente en el proyecto, con el fin de conocer en Chile o en México la aplicación de los sistemas de gestión, las metodologías y la experiencia de respuesta de su contraparte institucional. </t>
    </r>
    <r>
      <rPr>
        <sz val="9"/>
        <color rgb="FFFF0000"/>
        <rFont val="Arial"/>
        <family val="2"/>
      </rPr>
      <t>(El número de participantes deberá estar debidamente justificado conforme a su rol en el proyecto y en la actividad específica)</t>
    </r>
  </si>
  <si>
    <r>
      <t xml:space="preserve">Corresponde a la participación de un grupo reducido de expertos/as de las instituciones u organismos involucrados en el proyecto, con el objetivo de avanzar y tener resultados concretos en la estructuración y puesta en marcha de una red colaborativa temática. </t>
    </r>
    <r>
      <rPr>
        <sz val="9"/>
        <color rgb="FFFF0000"/>
        <rFont val="Arial"/>
        <family val="2"/>
      </rPr>
      <t>(El número de participantes deberá estar debidamente justificado conforme a su rol en el proyecto y en la actividad específica)</t>
    </r>
  </si>
  <si>
    <t xml:space="preserve">Pasajes aéreos nacional/internacional · Seguros de viaje · Viáticos nacional/internacional · Opción alternativa al viático: pago de alojamiento y alimentación directamente a un proveedor · Transporte local para visitas a terreno, traslado de delegaciones/beneficiarios y/o traslados aeropuerto · Reembolso** por exámenes médicos, vacunas u otros requisitos indispensables de viaje · Opción alternativa al servicio de transporte local: reembolso** por pago de combustible, peaje · Arriendo de salones y coffee break. Servicios de productora.  </t>
  </si>
  <si>
    <t>Pasajes aéreos nacional/internacional · Seguros de viaje · Viáticos nacional/internacional · Opción alternativa al viático: pago de alojamiento y alimentación directamente a un proveedor · Transporte local para visitas a terreno, traslado de delegaciones/beneficiarios y/o traslados aeropuerto · Reembolso** por exámenes médicos, vacunas u otros requisitos indispensables de viaje · Opción alternativa al servicio de transporte local: reembolso** por pago de combustible, peaje  Arriendo de salones, coffee break y almuerzos · Materiales/insumos para el desarrollo de talleres y seminarios. Servicio de facilitador.</t>
  </si>
  <si>
    <t>Corresponde a actividades para promover agendas temáticas, redes, alianzas colaborativas y de socialización de avances y resultados específicos de los proyectos del Fondo, mediante estrategias de visibilidad que, además de permitir que cada proyecto adjudicado difunda los aspectos relevantes de su ejecución, identifiquen al Fondo como un mecanismo innovador de cooperación Sur-Sur. Contempla la participación en foros pago de traslados, pasajes, viáticos para difusión, materiales como pendones, publicaciones, material audiovisual, digital de calidad para insertos comunicacionales en páginas web y/o redes sociales de las instituciones, entre otros, así como la sistematización de las experiencias compartidas para promover su replicabilidad a nivel local, regional, nacional y en terceros países. En caso de requerir la contratación de una persona natural/física o jurídica/moral para desarrollar lo que contempla este Ítem, su costo será considerado como parte del 25% que se señala en la modalidad de estudios.</t>
  </si>
  <si>
    <t>Material de difusión · Pendones · Publicaciones · Material audiovisual · Material digital para web y/o redes sociales · Sistematización de experiencias · Inscripción en foros especializados para presentar el proyecto. Traslados, pasajes y viáticos para actividades de difusión.</t>
  </si>
  <si>
    <t>Equipos tecnológicos y/o herramientas especializados (Bienes inventariables)</t>
  </si>
  <si>
    <t>Rubros que no están considerados en las modalidades anteriores y que son de estricta necesidad para el desarrollo de las actvidades, por ejemplo: reactivos, material de laboratorio, insumos, material especializado. Licencias de software, plataformas informáticas. Vestimenta técnica/especializada/de seguridad.</t>
  </si>
  <si>
    <t>** Todo reembolso podrá ser solicitado contra entrega del comprobante del gasto (en apego a las instrucciones de reembolso). Sin comprobante no es posible reembolsar gastos.</t>
  </si>
  <si>
    <r>
      <rPr>
        <b/>
        <sz val="9"/>
        <color theme="1"/>
        <rFont val="Arial"/>
        <family val="2"/>
      </rPr>
      <t>EL FONDO NO FINANCIA:</t>
    </r>
    <r>
      <rPr>
        <sz val="9"/>
        <color theme="1"/>
        <rFont val="Arial"/>
      </rPr>
      <t xml:space="preserve"> ■ Gastos concernientes al pago de obligaciones derivadas de la contratación de personal para la gestión del programa o proyecto (honorarios de secretarias, técnicos jefes de proyecto). Los recursos humanos que se requieran para las tareas de gestión del proyecto corresponde al aporte de la institución ejecutora. ■ Compra de equipo, arrendamiento y/o implementación de infraestructura de funcionamiento administrativo propio de la institución, como, por ejemplo, equipos, mobiliario, vehículos, etc. ■ Activos permanentes para la coordinación del proyecto (Project manager) o gestión del órgano ejecutor, como computadores, impresoras, vehículos, celulares, entre otros. ■ Gastos corrientes de la institución, sean operativos o de personal (Ejemplos: sueldos del personal institucional, electricidad, agua, gas, calefacción, arriendo de inmuebles, boletas de garantía o cualquier otro gasto propio de la institución). ■ Fortalecimiento de capacidades del equipo ejecutor (por ejemplo, cursos académicos, cursos de idiomas, capacitaciones, asistencia a talleres y seminarios ajenos al proyecto, prácticas profesionales y tesis). </t>
    </r>
    <r>
      <rPr>
        <b/>
        <sz val="9"/>
        <color theme="1"/>
        <rFont val="Arial"/>
        <family val="2"/>
      </rPr>
      <t>Todo lo anterior aplica tanto para las instituciones postulantes, como para las asociadas.</t>
    </r>
  </si>
  <si>
    <r>
      <rPr>
        <b/>
        <sz val="9"/>
        <color theme="1"/>
        <rFont val="Arial"/>
        <family val="2"/>
      </rPr>
      <t>SERVICIOS:</t>
    </r>
    <r>
      <rPr>
        <sz val="9"/>
        <color theme="1"/>
        <rFont val="Arial"/>
      </rPr>
      <t xml:space="preserve"> La vinculación a establecer con un proveedor determinado para la contratación de servicios (edición de materiales, renta de salón, pausa café) necesarios para la ejecución de los proyectos, son de exclusiva responsabilidad de la institución beneficiada y debe ceñirse a las normas de austeridad y de contratación pública vigentes en cada país. En el caso de México, la Ley de Adquisiciones, Arrendamientos y Servicios del Sector Público y en el caso de Chile, la Ley Nº 19.886 y su Reglamento. Por tanto, no podrán contemplarse o asignarse previamente proveedores o prestadores de servicios en los proyectos a ser financiados por el Fondo. Asimismo, es importante aclarar que no se otorgan anticipos a los proveedores.</t>
    </r>
  </si>
  <si>
    <r>
      <rPr>
        <b/>
        <sz val="9"/>
        <color theme="1"/>
        <rFont val="Arial"/>
        <family val="2"/>
      </rPr>
      <t>DESPLAZAMIENTOS:</t>
    </r>
    <r>
      <rPr>
        <sz val="9"/>
        <color theme="1"/>
        <rFont val="Arial"/>
      </rPr>
      <t xml:space="preserve"> En lo concerniente a los desplazamientos nacionales e internacionales, la asignación de viáticos se realizará de la siguiente manera: </t>
    </r>
    <r>
      <rPr>
        <b/>
        <sz val="9"/>
        <color rgb="FFFF0000"/>
        <rFont val="Arial"/>
        <family val="2"/>
      </rPr>
      <t>Viáticos internacionales:</t>
    </r>
    <r>
      <rPr>
        <sz val="9"/>
        <color theme="1"/>
        <rFont val="Arial"/>
      </rPr>
      <t xml:space="preserve"> </t>
    </r>
    <r>
      <rPr>
        <b/>
        <sz val="9"/>
        <color rgb="FF0033A0"/>
        <rFont val="Arial"/>
        <family val="2"/>
      </rPr>
      <t>En el caso de los servidores
públicos de Chile</t>
    </r>
    <r>
      <rPr>
        <sz val="9"/>
        <color theme="1"/>
        <rFont val="Arial"/>
      </rPr>
      <t xml:space="preserve">, se realizará con apego a la escala única de viáticos del gobierno.  </t>
    </r>
    <r>
      <rPr>
        <b/>
        <sz val="9"/>
        <color rgb="FF0033A0"/>
        <rFont val="Arial"/>
        <family val="2"/>
      </rPr>
      <t>En el caso de participantes chilenos que no pertenezcan a las instituciones públicas de Chile</t>
    </r>
    <r>
      <rPr>
        <sz val="9"/>
        <color theme="1"/>
        <rFont val="Arial"/>
      </rPr>
      <t xml:space="preserve"> -es decir, aquellos a quienes no aplica el tabulador de viáticos- se asignará un monto diario de viático internacional de USD 350 (trescientos cincuenta dólares de los Estados Unidos de América). </t>
    </r>
    <r>
      <rPr>
        <b/>
        <sz val="9"/>
        <color rgb="FF00843D"/>
        <rFont val="Arial"/>
        <family val="2"/>
      </rPr>
      <t>En el caso de participantes mexicanos</t>
    </r>
    <r>
      <rPr>
        <sz val="9"/>
        <color theme="1"/>
        <rFont val="Arial"/>
      </rPr>
      <t xml:space="preserve">, de instituciones públicas, organizaciones no gubernamentales o personas beneficiarias, se asignará un monto diario de viático internacional de USD 350 (trescientos cincuenta dólares de los Estados Unidos de América). </t>
    </r>
    <r>
      <rPr>
        <b/>
        <sz val="9"/>
        <color rgb="FFFF0000"/>
        <rFont val="Arial"/>
        <family val="2"/>
      </rPr>
      <t>Viáticos nacionales:</t>
    </r>
    <r>
      <rPr>
        <sz val="9"/>
        <color theme="1"/>
        <rFont val="Arial"/>
      </rPr>
      <t xml:space="preserve"> </t>
    </r>
    <r>
      <rPr>
        <b/>
        <sz val="9"/>
        <color rgb="FF0033A0"/>
        <rFont val="Arial"/>
        <family val="2"/>
      </rPr>
      <t>En el caso de los servidores públicos de Chile</t>
    </r>
    <r>
      <rPr>
        <sz val="9"/>
        <color theme="1"/>
        <rFont val="Arial"/>
      </rPr>
      <t>, se realizará con apego a la escala única de viáticos del gobierno. E</t>
    </r>
    <r>
      <rPr>
        <b/>
        <sz val="9"/>
        <color rgb="FF0033A0"/>
        <rFont val="Arial"/>
        <family val="2"/>
      </rPr>
      <t>n el caso de participantes chilenos que no pertenezcan a las instituciones públicas de Chile</t>
    </r>
    <r>
      <rPr>
        <sz val="9"/>
        <color theme="1"/>
        <rFont val="Arial"/>
      </rPr>
      <t xml:space="preserve"> -es decir, aquellos a quienes no aplica el tabulador de viáticos- se asignará un monto diario de viático nacional de USD 100 (cien dólares de los Estados Unidos de América). </t>
    </r>
    <r>
      <rPr>
        <b/>
        <sz val="9"/>
        <color rgb="FF00843D"/>
        <rFont val="Arial"/>
        <family val="2"/>
      </rPr>
      <t>En el caso de participantes mexicanos</t>
    </r>
    <r>
      <rPr>
        <sz val="9"/>
        <color theme="1"/>
        <rFont val="Arial"/>
      </rPr>
      <t>, sean estos de instituciones públicas, organizaciones no gubernamentales o personas beneficiarias, se asignará un monto diario de viático nacional de USD 100 (cien dólares de los Estados Unidos de América). Todo lo anterior, en base a las pernoctas efectivas que, de acuerdo al programa de actividades que la persona participante, ejecute durante su estancia en el país o ciudad asignada.  Otros gastos correspondientes a trámites de carácter particular, como el pago de pasaportes y visados de los participantes, se financiarán de conformidad con la normativa de cada país.  En el caso de estadías mayores a 21 días, el viático se calculará desde el inicio de la actividad a USD 60 (sesenta dólares de los Estados Unidos de América) diarios para cualquier tipo de participante, salvo casos excepcionales previamente calificados por la Comisión de Cooperación del Acuerdo.</t>
    </r>
  </si>
  <si>
    <r>
      <rPr>
        <b/>
        <sz val="9"/>
        <color theme="1"/>
        <rFont val="Arial"/>
        <family val="2"/>
      </rPr>
      <t>Nota Importante:</t>
    </r>
    <r>
      <rPr>
        <sz val="9"/>
        <color theme="1"/>
        <rFont val="Arial"/>
        <family val="2"/>
      </rPr>
      <t xml:space="preserve"> En cada caso, se deberá fundamentar el propósito y resultados esperados de las misiones internacionales, así como la pertinencia del número de personas que se proponga participar en ellas, además de la duración de la misión, para lo cual las Agencias de Cooperación entregarán un formulario ad hoc denominado “Ficha de viaje” el que deberá ser presentado a AGCID o AMEXCID, de acuerdo al país que envía la delegación, para su visto bueno.</t>
    </r>
  </si>
  <si>
    <t>El marcador de género es una herramienta para clasificar los proyectos de cooperación según su compromiso con la igualdad de género. No se trata solo de mencionar a las mujeres en el documento, sino de analizar el contenido, las actividades, los beneficiarios y los resultados esperados. Un proyecto con enfoque de género verdadero analiza, actúa y transforma las desigualdades entre mujeres y hombres.</t>
  </si>
  <si>
    <t>MARCADOR DE GÉNERO</t>
  </si>
  <si>
    <t>Perspectiva</t>
  </si>
  <si>
    <t>Marcador</t>
  </si>
  <si>
    <t>El proyecto atiende desafíos sectoriales o comunitarios. La igualdad de género es importante pero no es el objetivo central</t>
  </si>
  <si>
    <t xml:space="preserve">Busca reducir brechas específicas entre hombres y mujeres en contextos comunitarios. Incorpora enfoque interseccional. </t>
  </si>
  <si>
    <t>El objetivo principal es la igualdad de género o atender colectivos en situaciones de vulnerabilidad estructural. Busca cambiar relaciones de poder.</t>
  </si>
  <si>
    <t>Científico-técnica</t>
  </si>
  <si>
    <t>Comunitaria / sectorial</t>
  </si>
  <si>
    <t>Colectivo en contextos de vulnerabilidad</t>
  </si>
  <si>
    <t>Estructural en contextos específicos de vulnerabilidad</t>
  </si>
  <si>
    <t>El proyecto está centrado en investigación científica o técnica. Puede tener impactos indirectos de género, pero no son su objetivo principal.</t>
  </si>
  <si>
    <t>Alianza estratégica para el fortalecimiento de las capacidades de vigilancia de micotoxinas en Chile y México: una mirada hacia la salud pública y la seguridad alimentaria</t>
  </si>
  <si>
    <t>Centro de Investigación en Alimentación y Desarrollo A.C. (CIAD)</t>
  </si>
  <si>
    <t>Contribuimos al desarrollo sustentable y al bienestar de la sociedad en las áreas de alimentación, nutrición, salud, desarrollo regional y recursos naturales mediante la generación, aplicación y difusión de conocimiento científico-tecnológico, la innovación y la formación de recursos humanos de alto nivel.</t>
  </si>
  <si>
    <t>Centro Público de Investigación (CPI) perteneciente al Consejo Nacional de Humanidades, Ciencias y Tecnologías (CONAHCYT), órgano del Gobierno Federal. Nivel: central.</t>
  </si>
  <si>
    <t>Carretera Gustavo Enrique Astiazarán Rosas N° 46, Col. La Victoria, C.P. 83304, Hermosillo, Sonora, México.</t>
  </si>
  <si>
    <t>(011-52) 662-2892400</t>
  </si>
  <si>
    <t>www.ciad.mx</t>
  </si>
  <si>
    <t>dgeneral@ciad.mx</t>
  </si>
  <si>
    <t>Directora General</t>
  </si>
  <si>
    <t>CIAD-Guaymas. Autoridad responsable: Coordinadora. Dirección: Carr. al Varadero Nacional Km 6.6, Col. Las Playitas, Guaymas, Sonora, México, C.P. 85480. Teléfono: (011-52) 622-2252828. Correo: autoridad@ciad.mx</t>
  </si>
  <si>
    <t>Coordinadora CIAD-Guaymas — Estudios: Postgrado, Doctorado — Sexo: Femenino — Edad: 50</t>
  </si>
  <si>
    <t>Teléfono: (011-52) 622-2252828 — Correo electrónico:jefedeproyecto@ciad.mx</t>
  </si>
  <si>
    <t>Secretaría Regional Ministerial (Seremi) de Salud, Región Metropolitana (RM)</t>
  </si>
  <si>
    <t>Contribuir a elevar el nivel de salud en la población; desarrollar armónicamente los sistemas de salud, centrados en las personas; fortalecer el control de los factores que puedan afectar la salud y reforzar la gestión de la red nacional de atención. Todo aquello para acoger oportunamente las necesidades de las personas, familias y comunidades, con la obligación de rendir cuentas a la ciudadanía y promover la participación de estas en el ejercicio de sus derechos y deberes.</t>
  </si>
  <si>
    <t>Ministerio de Salud — Secretaría Regional Ministerial, Región Metropolitana. Unidad: Departamento Laboratorio de Salud Pública, Ambiental y Laboral (LABSPAL). Nivel: regional, con alcance nacional por su responsabilidad sobre el Plan Nacional de Micotoxinas.</t>
  </si>
  <si>
    <t>Región Metropolitana, Chile — Código postal 8330339</t>
  </si>
  <si>
    <t>+56 22 566 7701</t>
  </si>
  <si>
    <t>www.asrm.cl</t>
  </si>
  <si>
    <t>autoridad@redsalud.gob.cl</t>
  </si>
  <si>
    <t>Secretario Regional Ministerial de Salud, Región Metropolitana</t>
  </si>
  <si>
    <t>Departamento Laboratorio de Salud Pública, Ambiental y Laboral (LABSPAL). Autoridad responsable: Jefa de Departamento. Dirección: código postal 8330617, Región Metropolitana. Teléfono: +56 22 568 8418. Correo: maricel.vidal@redsalud.gob.cl</t>
  </si>
  <si>
    <t>Investigadora del Subdepartamento de Vigilancia Química — Estudios: Postgrado, Magíster — Sexo: Femenino — Edad: 39</t>
  </si>
  <si>
    <t>Teléfono: +56 22 568 8415 — Correo electrónico: jefedeprooyectos@redsalud.gob.cl</t>
  </si>
  <si>
    <t>Universidad Politécnica del Mar y la Sierra (UPMYS)</t>
  </si>
  <si>
    <t>Academia — Universidad Estatal. Nivel: estatal/regional (Sinaloa).</t>
  </si>
  <si>
    <t>La UPMYS es una institución de educación superior de calidad, competitiva e innovadora de la región Elota-Piaxtla; que se posiciona internacionalmente estableciendo compromisos sociales para el desarrollo sustentable con soluciones basadas en el pensamiento crítico y la aplicación de la ciencia en los procesos de la cadena productiva, el diseño e implementación de estrategias económico-administrativas; y así asegurar la formación integral de profesionales con capacidades y competencias que respondan a los desafíos que se presentan en las organizaciones locales y globales.</t>
  </si>
  <si>
    <t>Dirección: Carretera a Potrerillos del Norote Km. 3, C.P. 82700, La Cruz de Elota, Sinaloa, México. Teléfono: +52 (696) 9610435. Sitio web: https://www.upmys.edu.mx/ Correo: lflores@upmys.edu.mx. Jefe del Proyecto: Profesor Titular “B” (Postgrado, Doctorado; Masculino; 38 años). Teléfono: +52 (699) 4467446. Correo: profesor@upmys.edu.mx</t>
  </si>
  <si>
    <t xml:space="preserve"> Rector de la Universidad</t>
  </si>
  <si>
    <t>Organizar las reuniones en el noroeste de México durante el primer y segundo año del proyecto. Participar en la elaboración y ejecución de los protocolos de muestreo y metodologías analíticas para la identificación de micotoxinas en productos agroalimentarios de México. Contribuir a la producción de reportes, folletos, artículos científicos, formación de estudiantes y capacitaciones derivados del proyecto. Apoyo científico-técnico en todas las actividades del proyecto.</t>
  </si>
  <si>
    <t>El acelerado desarrollo industrial y los efectos del cambio climático se han posicionado como una seria amenaza para la salud humana y ambiental a nivel global. Las micotoxinas son uno de los grandes grupos de contaminantes que proliferan de forma natural en productos agroalimentarios como harinas, especias, granos y frutos secos; se estima que un 25% del total de los cultivos del mundo está contaminado con micotoxinas, y se caracterizan por su potencial mutagénico, nefrotóxico y cancerígeno. México es un gran consumidor de productos a base de harina de trigo y maíz y de especias, con una población aproximada de 128 millones de habitantes. En México son pocos los estudios sobre micotoxinas, pero ya se ha evidenciado la presencia de aflatoxina B1 y fumonisinas, principalmente en maíz o sus derivados, como la tortilla de maíz, con un consumo de 325 g/día por persona. Las únicas micotoxinas legisladas son las aflatoxinas en cereales (20 ng g-1) y maíz (12 ng g-1), aunque existen proyectos de ley en la materia que esperan ser legislados. Ante este escenario, el esfuerzo conjunto entre el sector público y privado en la generación de información científica, a través del fomento de programas de vigilancia de micotoxinas, permitirá desarrollar e instalar las capacidades humanas e instrumentales.</t>
  </si>
  <si>
    <t>Agencias intergubernamentales han desarrollado estrategias tendientes a monitorear, regular y mitigar los niveles y tipos de contaminantes ambientales con un enfoque multidisciplinario hacia la seguridad alimentaria y la salud pública. The Lancet Commission on Pollution and Health evidencia que la contaminación ambiental asociada al cambio climático es considerada el mayor factor de riesgo ambiental para la incidencia de enfermedades y muertes prematuras en el mundo, que en la actualidad exceden los 9 millones. La variabilidad en las condiciones climáticas (estaciones húmedas y secas) asociada con el cambio climático, sumada a las malas prácticas de almacenamiento, favorece la proliferación natural de micotoxinas en los alimentos. Chile es un gran consumidor de productos a base de harina de trigo y maíz, al igual que de especias, con una población aproximada de 19 millones de habitantes. En Chile las micotoxinas son reguladas por el Reglamento Sanitario de los Alimentos (RSA), con estándares similares a los de organismos internacionales, a través del Plan Nacional de Micotoxinas (PNM) ejecutado por el Laboratorio de Salud Pública, Ambiental y Laboral (LABSPAL) de la Seremi de Salud de la Región Metropolitana.</t>
  </si>
  <si>
    <t xml:space="preserve">En México se tienen datos registrados sobre algunos ciclos agrícolas del cultivo de maíz en los cuales se detectó contaminación con aflatoxinas. En 1989, en el estado de Tamaulipas, se observó maíz contaminado desde el campo: muestreos previos a su almacenamiento reflejaron concentraciones de 45 a 65 mg de AFB1/kg y, tras dos meses almacenado en condiciones de alta temperatura y humedad, alcanzó niveles &gt;250 mg de aflatoxina B1/kg. En 1991, en Monterrey, se analizaron muestras de maíz de distintos puntos de distribución y se detectaron micotoxinas en un 87% de las muestras. En 2001 se analizó maíz almacenado en Guanajuato, que presentó contaminación de aflatoxinas relacionada con condiciones inadecuadas de almacenaje. A pesar de estos problemas, existe poca vigilancia de los productos alimenticios: en el caso de la tortilla hay un proyecto de ley que pediría certificado de calidad de la masa incluyendo aflatoxinas totales, pero con una periodicidad de dos veces al año, lo que resulta insuficiente y constituye un riesgo para los consumidores. La generación de políticas públicas y de un plan nacional de monitoreo para la regulación de micotoxinas debe abordarse con urgencia, ya que estos contaminantes se asocian a enfermedades de alta prevalencia en la población mexicana, como el cáncer: de acuerdo con el INEGI, en 2021 se registraron 90 mil defunciones por tumores malignos. Los productores y la población consumidora carece de tecnicas de manejo para la identificacion y prevención de micotoxinas. </t>
  </si>
  <si>
    <t xml:space="preserve">En el último año el cáncer se ha convertido en la primera causa de muerte en Chile, superando a las enfermedades cardiovasculares y constituyéndose en un problema de salud pública. Con la finalidad de reducir su incidencia, el Plan Nacional de Micotoxinas (PNM) monitorea la presencia de un grupo seleccionado de micotoxinas (cancerígenas) en productos agroalimentarios. Sin embargo, conforme al artículo 169 del Reglamento Sanitario de los Alimentos (RSA), sólo 6 de 7 micotoxinas son monitoreadas, excluyendo a la fumonisina, micotoxina prevalente en productos derivados del trigo y el maíz. Incrementar el alcance de las metodologías disponibles hacia nuevas micotoxinas y nuevos productos agroalimentarios (veganos y vegetarianos) permitirá proteger a la población chilena, disminuir la incidencia de cáncer y evitar el aumento del gasto fiscal en salud. El conjunto de acciones permitirá promover la discusión sobre una potencial política pública asociada a un problema de salud pública que está impactando actualmente a la población chilena. Los productores y la población consumidora carece de tecnicas de manejo para la identificacion y prevención de micotoxinas. </t>
  </si>
  <si>
    <t>En México el cáncer se encuentra dentro de las principales causas de muerte a nivel nacional: en 2019 se reportó que, de cada 100 egresos hospitalarios por tumores malignos, los más frecuentes correspondían a tejidos linfoides, hígado, riñón y tejidos hematopoyéticos. México aún no cuenta con un plan nacional de monitoreo ni con regulación vigente, excepto para aflatoxinas, y no existen métodos de laboratorio normados para su determinación o los existentes son insuficientes y obsoletos. La exposición a micotoxinas representa mayores riesgos para las mujeres: el consumo de alimentos contaminados por parte de mujeres embarazadas puede tener efectos perjudiciales en sus procesos gestacionales; además, las mujeres poseen un rol central en la disponibilidad de alimentos, ya que contribuyen con una parte importante del trabajo agrícola, poseen conocimientos sobre prácticas tradicionales y asumen la mayoría de las tareas de preparación de alimentos y de cuidados dentro de los hogares. La FAO ha indicado que la prevalencia de inseguridad alimentaria en América Latina y el Caribe es un 11,3% mayor en mujeres que en hombres, lo que se explica por las brechas en el acceso a recursos productivos y los mayores índices de pobreza que les afectan. El proyecto interviene en regiones con población campesina e indígena en las que las mujeres tienen un rol central en los procesos agrícolas: el Valle del Mezquital (Hidalgo), donde las mujeres otomíes están expuestas a estos metabolitos, y el municipio de Elota (Sinaloa), con alta población jornalera temporal y permanente.</t>
  </si>
  <si>
    <t>En los últimos años el cáncer se ha convertido en la primera causa de muerte en la población chilena, superando a las enfermedades cardiovasculares. La mayor tasa de mortalidad se presenta en hombres (128.042) comparada con mujeres (117.207), siendo el cáncer de estómago el más prevalente en hombres (21.846) que en mujeres (10.952) en todo el rango etario. Las regiones con mayor prevalencia para ambos sexos son: Metropolitana (1°), Valparaíso (2°), Biobío (3°), Araucanía (4°), Los Lagos (5°) y O’Higgins (6°). El PNM, durante el periodo 2016-2023, ha reportado un 70% del total de muestras como positivas (&gt; límite de detección) para aflatoxinas y ocratoxina A, y durante 2022-2023 la frecuencia de detección aumentó en un 150%, generando una condición de riesgo para la población chilena, especialmente en la zona centro-sur del país (85%). El fortalecimiento del PNM permitirá reducir los tiempos de respuesta para los requerimientos de análisis por regiones. Adicionalmente, es necesario analizar el impacto de las micotoxinas desde una perspectiva de género, ya que la exposición a estos metabolitos representa mayores riesgos para las mujeres, en particular durante el embarazo y la lactancia, y por su rol central en el trabajo agrícola, la preparación de alimentos y las tareas de cuidado.</t>
  </si>
  <si>
    <t>La propuesta se centra en fortalecer el Plan Nacional de Micotoxinas (PNM) en Chile y promover su implementación en México, considerando la carencia o falta de conocimiento existente en México para la problemática expuesta, aun cuando tiene un alto impacto en la salud humana. En Chile se fortalecerá el PNM con el objetivo de cumplir en un 100% con el Reglamento Sanitario de los Alimentos (RSA) para micotoxinas y, paralelamente, explorar nuevas matrices alimentarias no consideradas, como los alimentos para veganos y vegetarianos que promueven el consumo de proteínas (legumbres). La ejecución en Chile se desarrollará en su totalidad en la Seremi de Salud RM en conjunto con la Universidad Bernardo O’Higgins. En México se realizará el montaje de las técnicas desarrolladas y validadas en el Laboratorio Nacional para Investigación en Inocuidad Alimentaria (LANIIA), ubicado en CIAD Culiacán. El resultado técnico se centra en la generación de un protocolo y/o manual para el análisis de grupos de micotoxinas en diferentes matrices alimentarias, que quedará a disposición de las entidades participantes, y permitirá congregar la atención de los tomadores de decisiones para discutir una potencial política pública que resguarde la salud pública y fomente la implementación de las metodologías en otras instituciones del Estado o en el sector privado. Generación de un Modelo de vigilancia para la identificación de micotoxinas difundido para su replicabilidad y mejora continua en las instituciones vinculadas y en las agrupaciones productivas de cada pais.</t>
  </si>
  <si>
    <t>La propuesta aborda directamente uno de los principales factores de riesgo asociados con la incidencia del cáncer: el consumo de alimentos contaminados con micotoxinas, reconocidas por su potencial cancerígeno. El fortalecimiento del PNM permitirá cumplir 100% con el RSA, cubriendo los grupos de micotoxinas de interés global, y explorar nuevas matrices alimentarias asociadas a nuevos grupos de consumidores. El conjunto de acciones permitirá visibilizar la problemática, fomentar la colaboración social y promover acciones tendientes a orientar una futura política pública. En México, el Servicio Nacional de Sanidad, Inocuidad y Calidad Agroalimentaria (SENASICA) es el organismo encargado de vigilar la inocuidad de los alimentos; sin embargo, su infraestructura no es suficiente para cubrir toda la demanda, por lo que se apoya en laboratorios nacionales. Una forma de fortalecer este sistema es mediante una red de laboratorios capacitados para la detección de micotoxinas que contribuya con la vigilancia, que es lo que se busca lograr con este proyecto. Una vez logrado el montaje y validación de las técnicas analíticas en México se podrá tener acercamiento con los tomadores de decisiones para proponer el establecimiento de un plan de monitoreo y generar políticas públicas para su regulación en diversos alimentos de alto consumo.</t>
  </si>
  <si>
    <t>En México se han impulsado los Programas Nacionales Estratégicos a través del Consejo Nacional de Humanidades, Ciencias y Tecnologías (CONAHCYT). La presente propuesta se enmarca en cuatro de ellos: 1) Soberanía alimentaria; 2) Salud; 3) Agentes tóxicos y procesos contaminantes; y 4) Sistemas socioecológicos y sustentabilidad, alineados al ODS 3 de la Agenda 2030. Asimismo, se alinea con la Política Nacional de Salud (2020-2024), estrategia enfocada a prevenir enfermedades, promover la salud y procurar el bienestar de las familias mexicanas. El proyecto permitirá incidir en una población con alta marginación que enfrenta problemas por la contaminación del maíz y otros cultivos agrícolas con micotoxinas, y contribuirá a mejorar las condiciones de salud de las mujeres indígenas del Valle del Mezquital (Hidalgo) y de las y los jornaleros agrícolas del municipio de Elota (Sinaloa). El laboratorio de plaguicidas del CIAD forma parte de la red de laboratorios nacionales de CONAHCYT, y sus resultados podrán presentarse ante instancias regulatorias como COFEPRIS, encargada de proteger a la población contra riesgos sanitarios.</t>
  </si>
  <si>
    <t>En Chile el cáncer constituye la primera causa de muerte, siendo un problema de salud pública prioritario. Uno de los desafíos que el país debe asumir es impulsar y garantizar acciones relacionadas con su control mediante políticas y programas que reduzcan la incidencia y mortalidad y mejoren la calidad de vida de las personas que la padecen. Los esfuerzos se han centrado en los Objetivos Sanitarios de la década 2021-2030 (Medio Ambiente y Entorno Saludable; Estilos de Vida; Enfermedades Crónicas No Transmisibles y Violencia), enmarcando su desarrollo en el Plan Nacional de Salud y considerando los ODS de las Naciones Unidas 2030 (ODS 17: Alianzas para lograr los objetivos; ODS 10: Reducción de las desigualdades; ODS 5: Igualdad de género). El proyecto se articula directamente con el Plan Nacional de Micotoxinas (PNM), ejecutado por el LABSPAL de la Seremi de Salud RM en el marco del artículo 169 del Reglamento Sanitario de los Alimentos, y tributa a la Política Nacional de Género en Ciencia, Tecnología, Conocimiento e Innovación.</t>
  </si>
  <si>
    <t>Ámbito sectorial: organismos públicos y privados de Chile y México. Ámbito temático: inocuidad alimentaria / agricultura. En Chile: la Secretaría Regional Ministerial de Salud RM (LABSPAL) es la institución ejecutora, responsable del diseño, supervisión, implementación, monitoreo y puesta en marcha de las técnicas analíticas para micotoxinas, de la participación en actividades de intercambio con colegas mexicanos y visitas a laboratorios de referencia, de la participación en pruebas interlaboratorio, de la elaboración de informes y apoyo administrativo, y de la difusión de resultados; la Universidad Bernardo O’Higgins (CIRENYS) brinda apoyo científico-técnico en todas las actividades. En México: el Centro de Investigación en Alimentación y Desarrollo (CIAD) —Laboratorio de análisis de residuos de plaguicidas de CIAD Culiacán, Coordinación Regional Hidalgo y Coordinación Regional Guaymas— es la institución ejecutora, con las mismas responsabilidades de diseño, implementación, intercambio, pruebas interlaboratorio e informes; la Universidad Politécnica del Mar y la Sierra (UPMYS) brinda apoyo científico-técnico en todas las actividades del proyecto.</t>
  </si>
  <si>
    <t>En Chile, la interrelación se articula mediante el Plan Nacional de Micotoxinas ejecutado por la Seremi de Salud RM y asesorado por la Universidad Bernardo O’Higgins. En México, a través de convenios de colaboración entre la entidad principal (CIAD) y los centros de investigación y/o universidades participantes. La gestión conjunta entre ambos países se realiza mediante reuniones de coordinación en línea (inicial, intermedia y de comparación de resultados), misiones de expertos recíprocas y ensayos de intercomparación, lo que asegura trazabilidad técnica y transparencia en el uso de los recursos.</t>
  </si>
  <si>
    <t>La UBO (CIRENYS) actúa como contraparte académica de la Seremi de Salud RM: los protocolos validados se instalan en el área de Aseguramiento de la Calidad del LABSPAL y quedan anclados al PNM, de modo que el conocimiento generado se transfiere directamente al servicio público que ejecuta la política. En México, el CIAD —centro público de investigación perteneciente a CONAHCYT— transfiere las capacidades analíticas desde CIAD Culiacán a las sedes de Hermosillo, Guaymas e Hidalgo y a la institución asociada UPMYS, y presenta los resultados ante instancias regulatorias como SENASICA y COFEPRIS para promover el establecimiento de un plan nacional de monitoreo. Ambos países contemplan actividades tempranas de vinculación con las instituciones gubernamentales: reuniones de coordinación, seminarios de difusión con funcionarios públicos y entrega del dosier de protocolos estandarizados.</t>
  </si>
  <si>
    <t>Departamento Laboratorio de Salud Pública, Ambiental y Laboral (LABSPAL), Seremi de Salud RM — extensible a otras Seremis regionales</t>
  </si>
  <si>
    <t>Universidad Bernardo O’Higgins — Centro de Investigación en Recursos Naturales y Sustentabilidad (CIRENYS)</t>
  </si>
  <si>
    <t>Equipos tomadores de decisión (Subsecretaría de Salud Pública y gabinete) y equipos técnicos de políticas públicas (División de Políticas Públicas Saludables y Promoción, MINSAL)</t>
  </si>
  <si>
    <t>CIAD — sede Culiacán (Laboratorio Nacional para Investigación en Inocuidad Alimentaria, LANIIA), extensible a las sedes de Hermosillo, Guaymas e Hidalgo</t>
  </si>
  <si>
    <t>Universidad Politécnica del Mar y la Sierra (UPMYS), equipos tomadores de decisión y equipos técnicos de políticas públicas</t>
  </si>
  <si>
    <t>Población nacional (rural, urbana y de pueblos originarios) como potencial consumidora</t>
  </si>
  <si>
    <t>Población nacional (rural y urbana) como potencial consumidora</t>
  </si>
  <si>
    <t>Población indígena otomí del Valle del Mezquital (Hidalgo) y población indígena migrante en Elota (Sinaloa)</t>
  </si>
  <si>
    <t>Alcance nacional. La ejecución se concentra en el Laboratorio Nacional para Investigación en Inocuidad Alimentaria (LANIIA) del CIAD, sede Culiacán (Sinaloa), donde se realizará el montaje y validación de las técnicas analíticas, con transferencia posterior a las sedes de Hermosillo (Sonora), Guaymas (Sonora) e Hidalgo, y a la institución asociada Universidad Politécnica del Mar y la Sierra (La Cruz de Elota, Sinaloa), así como a otras instituciones con capacidad de laboratorio interesadas en la transferencia. El muestreo y la incidencia territorial se focalizan en poblaciones de alta marginación: el Valle del Mezquital (Hidalgo), con población indígena otomí, y el municipio de Elota (Sinaloa), con alta población jornalera agrícola temporal y permanente.</t>
  </si>
  <si>
    <t>Alcance nacional con ejecución en la Región Metropolitana. La propuesta se desarrollará completamente en el LABSPAL de la Región Metropolitana, dependiente de la Secretaría Regional Ministerial de Salud, cuyos investigadores estarán a cargo de desarrollar y validar las metodologías analíticas. Dado que esta región es la responsable del Plan Nacional de Micotoxinas, los resultados (capacidades instrumentales y humanas) son aplicables a la totalidad de la población chilena con una mirada hacia la seguridad alimentaria. El alcance puede extenderse a otras regiones e instituciones interesadas mediante la asesoría técnica de los investigadores de la Seremi RM. Complementariamente, la Universidad Bernardo O’Higgins (CIRENYS) participa desde Santiago Centro, Región Metropolitana.</t>
  </si>
  <si>
    <t>Esta iniciativa contribuirá a reducir las brechas de oportunidades y toma de decisiones entre hombres y mujeres al promover la construcción de equipos de trabajo que fomenten los liderazgos femeninos y estén libres de cualquier tipo de discriminación de género. Al capacitar a los profesionales involucrados en la incorporación de la perspectiva de género a sus actividades técnicas y científicas vinculadas a las micotoxinas, se espera identificar y analizar nuevos impactos diferenciados entre hombres y mujeres derivados de la exposición a estas sustancias. En México se fortalecerán las capacidades técnicas y científicas de instituciones ubicadas en regiones donde la población campesina, especialmente las mujeres indígenas, tiene un rol central en los procesos agrícolas afectados por micotoxinas (Valle del Mezquital, Hidalgo, y municipio de Elota, Sinaloa). Se integra en el Resultado 2 (capacitaciones sobre perspectiva de género y efectos diferenciados) y en el Resultado 3 (difusión y divulgación de información desagregada).</t>
  </si>
  <si>
    <t>El equipo se presenta en paridad de género y son mujeres quienes lideran la propuesta en ambos países: en Chile, la jefa de proyecto es química laboratorista, profesora de estado y magíster en Química, con extensa productividad científica en salud pública y medio ambiente; en México, la jefa de proyecto es investigadora titular B y coordinadora del CIAD-Guaymas, perteneciente al Sistema Nacional de Investigadores nivel 2, con 20 años de experiencia en contaminación ambiental y ecotoxicología y 8 años en coordinación. Además, se eligieron instituciones que cuentan con mujeres en cargos directivos o de responsabilidad sobre equipos de trabajo. Se integra en el Resultado 2 y en la gestión general del proyecto (Actividades 1.1, 1.2 y 3.7 de coordinación).</t>
  </si>
  <si>
    <t>Las decisiones se tomarán de forma consensuada con el equipo de trabajo, que incluye hombres y mujeres, asegurando que todas y todos tengan acceso a los sistemas de comunicación a distancia; si ello no fuera posible, se darán las condiciones para asegurar la participación de todo el equipo (por ejemplo, cambio de fecha u horario, respetando las actividades familiares y de trabajo). Adicionalmente, los equipos recibirán una capacitación sobre perspectiva de género en la que se generarán espacios para reflexionar en torno a sesgos y prejuicios. Se integra en el Resultado 2 (Actividades 2.1 y 2.2) y en las actividades de coordinación del Resultado 1 y 3.</t>
  </si>
  <si>
    <t>Se entregará a los equipos de trabajo información sobre los efectos que poseen las micotoxinas presentes en los alimentos en la población masculina y femenina, de modo que las y los profesionales consideren el impacto desproporcionado que estos metabolitos tienen en las mujeres durante el embarazo y la lactancia. La información generada por el proyecto (catastro, base de datos, análisis de riesgo y material de difusión) se elaborará y difundirá desagregada para hombres y mujeres. Se integra en el Resultado 2 (Actividad 2.2) y en el Resultado 3 (Actividades 3.1, 3.4, 3.5, 3.8 y 3.9).</t>
  </si>
  <si>
    <t>En Chile, la información derivada del PNM es recopilada, analizada y cargada en una base de datos del Ministerio de Salud para la toma de decisiones; la información generada en la propuesta es de libre acceso a través del mecanismo de Solicitud de Información vía Gobierno Transparente. En México, el Instituto Nacional de Transparencia y Acceso a la Información (INAI) permite a cualquier ciudadano solicitar información, y las instituciones —incluido el CIAD— están obligadas a responder en un plazo menor a diez días; toda la información generada por el proyecto será de carácter público y estará disponible en la página web del CIAD. Se integra en el Resultado 3 (Actividades 3.4, 3.5 y 3.6).</t>
  </si>
  <si>
    <t>La propuesta aportará al desarrollo de programas asociados con la no discriminación mediante capacitaciones abiertas a todo tipo de persona, independiente de su condición sexual o discapacidad, considerando la entrega de información en formatos accesibles para todo grupo que lo necesite (lengua de señas, entre otros). Asimismo, se entregará información diferenciada sobre los efectos de las micotoxinas entre hombres y mujeres, con énfasis en las mujeres que trabajan en labores de campo, y se visibilizarán los resultados desagregados por sexo para promover el trabajo mancomunado entre la sociedad civil y los organismos del Estado. Se integra en los Resultados 2 y 3.</t>
  </si>
  <si>
    <t>En Chile, los protocolos derivados de la propuesta quedarán instalados en el área de Aseguramiento de la Calidad del LABSPAL de la Seremi RM y en el Centro de Investigación en Recursos Naturales y Sustentabilidad (CIRENYS) de la Universidad Bernardo O’Higgins, incorporados a su manual de procedimientos, y serán sometidos a verificación cada 6 meses. Los protocolos serán validados, implementados y anclados al PNM con la finalidad de levantar información científica que permita promover una mesa de trabajo tendiente a evaluar la promulgación de una política pública, y estarán disponibles para cualquier organismo público o privado que cuente con las capacidades instrumentales. Para su implementación se capacitará a una dupla de investigadores (H/M) en los protocolos de tratamiento de muestra —etapa crítica— para identificar y corregir debilidades in situ; posteriormente, los métodos validados serán implementados y testeados con materiales certificados o matrices blanco fortificadas para su uso en análisis de rutina. En México, el laboratorio de plaguicidas del CIAD forma parte de la red de laboratorios nacionales de CONAHCYT, que se verá fortalecida con este proyecto, y la información se hará pública en www.ciad.mx; los resultados podrán presentarse ante instancias regulatorias como COFEPRIS. La propuesta permitirá apalancar recursos desde otros fondos concursables en ambos países y congregar la atención de otras Seremis regionales para postular conjuntamente a proyectos que masifiquen los centros y laboratorios destinados al análisis de micotoxinas. Los resultados se publicarán en revistas internacionales de alto impacto y se divulgarán en actividades con entidades sociales, un seminario de cierre en cada país y las redes sociales de la UBO (Facebook, Instagram y sitio web de CIRENYS).</t>
  </si>
  <si>
    <t>Contribuir a la disminuci{on de los riesgos asociados a la exposición a micotoxinas en la salud pública y al fortalecimienot de las sguridad alimentaria en Chile y México</t>
  </si>
  <si>
    <t>Tasas de incidencia de alertas alimentarias o variación en la cobertura de vigilancia nacional.</t>
  </si>
  <si>
    <t>Mide el impacto sistémico a nivel país en salud y comercio alimentario.</t>
  </si>
  <si>
    <t>Programas de vigilancia incorporan formalmente los nuevos lineamientos de micotoxinas</t>
  </si>
  <si>
    <t>Informes epidemiológicos anuales; Reportes oficiales de los Ministerios de Salud/Agricultura de ambos países</t>
  </si>
  <si>
    <t>Las políticas de salud pública y seguridad alimentaria se mantienen prioritarias en ambos gobiernos.</t>
  </si>
  <si>
    <t>Los porgramas nacionales de vigilancia de micotoxinas en productos de alto consumo en Chile y México operan con capacidades técnicas, instrumentales y humanas según estandares internacionales --Especificamente: Aflatoxinas totales (AFLAT), ocratoxina A (OTA), fumonisina, deoxinivalenol (DON) y zearalenona (ZEN) en matrices agroalimentarias (harinas de trigo, harina de maíz, ají seco, merkén y legumbres)--</t>
  </si>
  <si>
    <t>Porcentaje de laboratorios integrados a la red de monitoreo que operan bajo estándares internacionales homologados</t>
  </si>
  <si>
    <t>Mide la adopción y sostenibilidad de las capacidades instaladas.</t>
  </si>
  <si>
    <t>50% de protocolos analíticos aplicados.</t>
  </si>
  <si>
    <t>100% de protocolos analíticos aplicados.</t>
  </si>
  <si>
    <t>Informes institucionales de protocolos aplicados; Base de datos estandarizada en funcionamiento.</t>
  </si>
  <si>
    <t>Las instituciones mantienen el presupuesto operativo y el personal asignado tras finalizar el proyecto.</t>
  </si>
  <si>
    <t xml:space="preserve">Métodos de análisis validados e implementados para el ensayo de Aflatoxinas totales, Ocratoxina A, Fumonisina, DON y ZEN en muestras de ají seco y harina de trigo y maíz. </t>
  </si>
  <si>
    <t>Número de métodos analíticos validados por matriz y país.</t>
  </si>
  <si>
    <t>Conteo de técnicas analíticas críticas que superaron las pruebas de validación.</t>
  </si>
  <si>
    <t>50% de los protocolos desarrollados.</t>
  </si>
  <si>
    <t>100% de los métodos validados e implementados (Aflatoxinas, OTA, Fumonisina, DON, ZEN).</t>
  </si>
  <si>
    <t>Carpetas técnicas de validación; Certificados de ensayos de intercomparación.</t>
  </si>
  <si>
    <t>Los equipos e insumos de laboratorio críticos están calibrados y disponibles a tiempo.</t>
  </si>
  <si>
    <t>Profesionales del sector salud capacitados con enfoque de inclusión y equidad sobre los efectos diferenciados de las micotoxinas en la salud</t>
  </si>
  <si>
    <t>Porcentaje de profesionales del sector que aprueban la capacitación (30 por país)</t>
  </si>
  <si>
    <t>Mide la cobertura y asimilación del conocimiento del personal meta.</t>
  </si>
  <si>
    <t>Programa diseñado y convocatoria lanzada.</t>
  </si>
  <si>
    <t>100% del personal clave de las instituciones de Chile y México capacitado.</t>
  </si>
  <si>
    <t>Listas de asistencia; Evaluaciones de aprendizaje; Certificados emitidos.</t>
  </si>
  <si>
    <t>Los profesionales cuentan con liberación de tiempo por parte de sus instituciones para asistir.</t>
  </si>
  <si>
    <t>Información técnica generada, sistematizada y difundida (línea base/catastro y análisis de riesgos) para el monitoreo de micotoxinas</t>
  </si>
  <si>
    <t>Catastro binacional de micotoxinas publicado y validado.</t>
  </si>
  <si>
    <t>Verifica la existencia del producto de levantamiento de información y análisis de riesgo.</t>
  </si>
  <si>
    <t>50% de las muestras recolectadas y analizadas.</t>
  </si>
  <si>
    <t>100% de las muestras procesadas, base de datos integrada y artículo científico enviado.</t>
  </si>
  <si>
    <t>Base de datos estructurada; Documento del Catastro; Comprobante de envío de manuscrito a revista científica.</t>
  </si>
  <si>
    <t>Las facilidades logísticas y de transporte para el muestreo en terreno no sufren interrupciones extremas.</t>
  </si>
  <si>
    <t>Modelo de vigilancia para la identificación de micotoxinas difundido para su replicabilidad y mejora continua en las instituciones vinculadas y en las agrupaciones productivas de cada pais.</t>
  </si>
  <si>
    <t>Número de plataformas y eventos de socialización en foros de mejora sectorial y de cooperación sur-sur, que posicionan el modelo desarrollado y la experiencia colaborativa Chile-México, en un periodo de dos años, desde el término del proyecto.</t>
  </si>
  <si>
    <t>Registra el nivel de socialización y posicionamiento, del modelo y del intercambio de experiencias Chile-México, en redes colaborativos y espacios de cooperaicón en la materia.</t>
  </si>
  <si>
    <t>100% proyectado el mapa de ruta de la sistematización y 50% del avance de la misma.</t>
  </si>
  <si>
    <t>100% de la sistematización y al estrategia de socialización desarrollada y socializado por lo menos en un sectorial nacional (en ambos países) y en foro regional en América Latina.</t>
  </si>
  <si>
    <t>Registro de la particiación en plataformas, eventos, foros de socilalización y posicionamiento</t>
  </si>
  <si>
    <t>Prevalece a niveles subnacionales, nacionales en ambos países, como regional latinoamericano, el interés en el intercembio de experiencias en la mejora de las producciones agroecológicas y posicionamiento de la seguridad alimentaria orgánica.</t>
  </si>
  <si>
    <t>Reunión inicial de coordinación (vía online)</t>
  </si>
  <si>
    <t>Pasantía a laboratorios de referencia de micotoxinas</t>
  </si>
  <si>
    <t>Implementación, optimización y validación del análisis de fumonisina en harina de maíz, trigo y de de aflatoxinas totales, ocratoxina A, zearalenona y deoxinivalenol en productos de origen vegano (leguminosas)</t>
  </si>
  <si>
    <t>Ensayos de intercomparación para aflatoxinas totales, ocratoxina A y fumonisinas, para asegurar la consistencia metodológica entre países.</t>
  </si>
  <si>
    <t xml:space="preserve">Misiones de expertos mexicanos  en Chile y Misiones de expertos chilenos en en Mexico para Análisis de ensayos de intercomparación de los productos seleccionados. </t>
  </si>
  <si>
    <t>Diseño curricular del programa formativo unificando los aspectos de vanguardia analítica en micotoxinas y el módulo transversal sobre perspectiva de inclusión y equidad.</t>
  </si>
  <si>
    <t>Ejecución de los talleres de capacitación teórico-prácticos dirigidos al personal profesional y técnico de las redes institucionales de ambos países, abordando efectos diferenciados en salud.</t>
  </si>
  <si>
    <t>Recopilación y estructuración final del dosier unificado de protocolos normalizados.</t>
  </si>
  <si>
    <t>Diseño metodológico del plan de muestreo</t>
  </si>
  <si>
    <t>Ejecución coordinada del plan de muestreo y procesamiento analítico de las matrices en terreno.</t>
  </si>
  <si>
    <t>Consolidación de los resultados analíticos en un catastro base y procesamiento estadístico bajo metodologías internacionales de análisis de riesgo de contaminantes alimentarios.</t>
  </si>
  <si>
    <t xml:space="preserve">Sistematización de hallazgos mediante la redacción de un manuscrito científico en modalidad enviado </t>
  </si>
  <si>
    <t>Seminario orientado a instancias académicas/públicas para la difusión de resultados del proyecto.</t>
  </si>
  <si>
    <t>Actividad 3.6</t>
  </si>
  <si>
    <t xml:space="preserve">Elaboración material </t>
  </si>
  <si>
    <t xml:space="preserve">Desarrollo de cursos asincronicos de tecnicas de manejo para identificacion y prevencion de micotoxinas </t>
  </si>
  <si>
    <t>Seminario difusión en Chile</t>
  </si>
  <si>
    <t>Seminario Difusión en México</t>
  </si>
  <si>
    <t>Visita a lab de referencia Trilogy, México – EE.UU. 3 funcionarios x 3 dias, se requiere viaticos y  3 pasajes aéreos ida y vuelta.</t>
  </si>
  <si>
    <t>Visita a lab de referencia Trilogy, Chile – EE.UU. 3 funcionarios x 3 dias, se requiere viaticos y  3 pasajes aéreos ida y vuelta.</t>
  </si>
  <si>
    <t>Celda electroquímica KobraCell® (equipamiento) 1 equipo en Chile y un equipo en México</t>
  </si>
  <si>
    <t>Insumos (estándares certificados, solventes, columnas de inmunoafinidad)</t>
  </si>
  <si>
    <t>Mantención de equipamiento disponible</t>
  </si>
  <si>
    <t>Insumos cromatográficos (jeringas, filtros, viales)</t>
  </si>
  <si>
    <t>Repuestos de equipamiento disponible</t>
  </si>
  <si>
    <t>Material de referencia para aflatoxinas totales en matriz ají seco</t>
  </si>
  <si>
    <t>Material de referencia para ocratoxina A en matriz ají seco</t>
  </si>
  <si>
    <t>Material de referencia para fumonisina en harina de maíz y harina de trigo</t>
  </si>
  <si>
    <t>Material de referencia para análisis de muestras de origen vegano</t>
  </si>
  <si>
    <t>Asistencia tecnica de 3 funcionarios X 5 dias, Mexicanos en Chile, se requiere  viaticos y 3 pasajes (CD Mexico Stgo Cd Mexico)</t>
  </si>
  <si>
    <t>Asistencia tecnica de 3 funcionarios X 5 dias, Chilenos en Mexico, se requiere viaticos y 3 pasajes (Santiago, CD Mexico, Santiago.</t>
  </si>
  <si>
    <t>Consultoría especializada para la adaptaciòn de la informaciòn técnica en lenguaje didactico y diseño instruccional</t>
  </si>
  <si>
    <t xml:space="preserve">Arriendo de salón equipado, Coffe break para 3 dìas y 50 personas por país </t>
  </si>
  <si>
    <t>Diseño e impresión de material de apoyo</t>
  </si>
  <si>
    <t>Trabajo de gabinete</t>
  </si>
  <si>
    <t>Insumos para muestreo (bolsas esterilizadas)</t>
  </si>
  <si>
    <t>Insumos (solventes, columnas de inmunoafinidad)</t>
  </si>
  <si>
    <t>3 pasajes aéreos Chile – México</t>
  </si>
  <si>
    <t>Viático internacional para 3 personas por 5 días</t>
  </si>
  <si>
    <t>Coffee break para 50 personas</t>
  </si>
  <si>
    <t>Material de apoyo para capacitaciones</t>
  </si>
  <si>
    <t>Arriendo de salón equipado, Coffe break para 3 dìas y 100 personas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</si>
</sst>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USD &quot;#,##0"/>
    <numFmt numFmtId="165" formatCode="0&quot; meses&quot;"/>
    <numFmt numFmtId="166" formatCode="0.0%"/>
  </numFmts>
  <fonts count="46">
    <font>
      <sz val="11"/>
      <color theme="1"/>
      <name val="Calibri"/>
      <scheme val="minor"/>
    </font>
    <font>
      <b/>
      <sz val="16"/>
      <color rgb="FFFFFFFF"/>
      <name val="Arial"/>
    </font>
    <font>
      <sz val="11"/>
      <name val="Calibri"/>
    </font>
    <font>
      <b/>
      <sz val="11"/>
      <color rgb="FFFFFFFF"/>
      <name val="Arial"/>
    </font>
    <font>
      <b/>
      <sz val="10"/>
      <color rgb="FFFFFFFF"/>
      <name val="Arial"/>
    </font>
    <font>
      <sz val="11"/>
      <color theme="1"/>
      <name val="Calibri"/>
    </font>
    <font>
      <i/>
      <sz val="9"/>
      <color rgb="FF595959"/>
      <name val="Arial"/>
    </font>
    <font>
      <b/>
      <sz val="10"/>
      <color theme="1"/>
      <name val="Arial"/>
    </font>
    <font>
      <b/>
      <sz val="10"/>
      <color rgb="FF00843D"/>
      <name val="Arial"/>
    </font>
    <font>
      <sz val="10"/>
      <color theme="1"/>
      <name val="Arial"/>
    </font>
    <font>
      <b/>
      <sz val="10"/>
      <color rgb="FF0033A0"/>
      <name val="Arial"/>
    </font>
    <font>
      <sz val="9"/>
      <color theme="1"/>
      <name val="Arial"/>
    </font>
    <font>
      <b/>
      <sz val="9"/>
      <color theme="1"/>
      <name val="Arial"/>
    </font>
    <font>
      <b/>
      <sz val="9"/>
      <color rgb="FFFFFFFF"/>
      <name val="Arial"/>
    </font>
    <font>
      <b/>
      <sz val="9"/>
      <color rgb="FFE36C09"/>
      <name val="Arial"/>
    </font>
    <font>
      <b/>
      <i/>
      <sz val="9"/>
      <color rgb="FFE36C09"/>
      <name val="Arial"/>
    </font>
    <font>
      <i/>
      <sz val="10"/>
      <color rgb="FF333333"/>
      <name val="Arial"/>
    </font>
    <font>
      <i/>
      <sz val="9"/>
      <color rgb="FF333333"/>
      <name val="Arial"/>
    </font>
    <font>
      <sz val="8"/>
      <color rgb="FFBFBFBF"/>
      <name val="Arial"/>
    </font>
    <font>
      <sz val="9"/>
      <color rgb="FF595959"/>
      <name val="Arial"/>
    </font>
    <font>
      <b/>
      <sz val="14"/>
      <color rgb="FFFFFFFF"/>
      <name val="Arial"/>
    </font>
    <font>
      <b/>
      <sz val="11"/>
      <color rgb="FFC00000"/>
      <name val="Arial"/>
    </font>
    <font>
      <sz val="10"/>
      <color rgb="FFC00000"/>
      <name val="Arial"/>
    </font>
    <font>
      <u/>
      <sz val="11"/>
      <color theme="10"/>
      <name val="Calibri"/>
      <scheme val="minor"/>
    </font>
    <font>
      <sz val="11"/>
      <color theme="1"/>
      <name val="Calibri"/>
      <family val="2"/>
    </font>
    <font>
      <sz val="11"/>
      <color theme="0"/>
      <name val="Calibri"/>
      <family val="2"/>
    </font>
    <font>
      <sz val="9"/>
      <color theme="1"/>
      <name val="Arial"/>
      <family val="2"/>
    </font>
    <font>
      <sz val="10"/>
      <color theme="1"/>
      <name val="Arial"/>
      <family val="2"/>
    </font>
    <font>
      <i/>
      <sz val="9"/>
      <color rgb="FF595959"/>
      <name val="Arial"/>
      <family val="2"/>
    </font>
    <font>
      <sz val="11"/>
      <color theme="0"/>
      <name val="Calibri"/>
      <family val="2"/>
      <scheme val="minor"/>
    </font>
    <font>
      <b/>
      <sz val="10"/>
      <color theme="1"/>
      <name val="Arial"/>
      <family val="2"/>
    </font>
    <font>
      <b/>
      <sz val="11"/>
      <color rgb="FFFFFFFF"/>
      <name val="Arial"/>
      <family val="2"/>
    </font>
    <font>
      <b/>
      <sz val="10"/>
      <color rgb="FFFFFFFF"/>
      <name val="Arial"/>
      <family val="2"/>
    </font>
    <font>
      <i/>
      <sz val="9"/>
      <color rgb="FF7F7F7F"/>
      <name val="Arial"/>
      <family val="2"/>
    </font>
    <font>
      <b/>
      <sz val="9"/>
      <color theme="1"/>
      <name val="Arial"/>
      <family val="2"/>
    </font>
    <font>
      <b/>
      <sz val="9"/>
      <color theme="0"/>
      <name val="Arial"/>
      <family val="2"/>
    </font>
    <font>
      <sz val="9"/>
      <name val="Arial"/>
      <family val="2"/>
    </font>
    <font>
      <sz val="9"/>
      <color rgb="FFFF0000"/>
      <name val="Arial"/>
      <family val="2"/>
    </font>
    <font>
      <b/>
      <sz val="9"/>
      <color rgb="FFFF0000"/>
      <name val="Arial"/>
      <family val="2"/>
    </font>
    <font>
      <b/>
      <sz val="9"/>
      <color rgb="FF0033A0"/>
      <name val="Arial"/>
      <family val="2"/>
    </font>
    <font>
      <b/>
      <sz val="9"/>
      <color rgb="FF00843D"/>
      <name val="Arial"/>
      <family val="2"/>
    </font>
    <font>
      <sz val="11"/>
      <color theme="1"/>
      <name val="Arial"/>
      <family val="2"/>
    </font>
    <font>
      <sz val="11"/>
      <name val="Arial"/>
      <family val="2"/>
    </font>
    <font>
      <b/>
      <sz val="14"/>
      <color theme="0"/>
      <name val="Arial"/>
      <family val="2"/>
    </font>
    <font>
      <u/>
      <sz val="10"/>
      <color rgb="FF0070C0"/>
      <name val="Arial"/>
      <family val="2"/>
    </font>
    <font>
      <sz val="11"/>
      <color rgb="FF000000"/>
      <name val="Calibri"/>
    </font>
  </fonts>
  <fills count="14">
    <fill>
      <patternFill patternType="none"/>
    </fill>
    <fill>
      <patternFill patternType="gray125"/>
    </fill>
    <fill>
      <patternFill patternType="solid">
        <fgColor rgb="FF00843D"/>
        <bgColor rgb="FF00843D"/>
      </patternFill>
    </fill>
    <fill>
      <patternFill patternType="solid">
        <fgColor rgb="FF0033A0"/>
        <bgColor rgb="FF0033A0"/>
      </patternFill>
    </fill>
    <fill>
      <patternFill patternType="solid">
        <fgColor rgb="FFDA291C"/>
        <bgColor rgb="FFDA291C"/>
      </patternFill>
    </fill>
    <fill>
      <patternFill patternType="solid">
        <fgColor rgb="FFF2F2F2"/>
        <bgColor rgb="FFF2F2F2"/>
      </patternFill>
    </fill>
    <fill>
      <patternFill patternType="solid">
        <fgColor rgb="FFDCE6F1"/>
        <bgColor rgb="FFDCE6F1"/>
      </patternFill>
    </fill>
    <fill>
      <patternFill patternType="solid">
        <fgColor theme="9"/>
        <bgColor theme="9"/>
      </patternFill>
    </fill>
    <fill>
      <patternFill patternType="solid">
        <fgColor rgb="FFE7E6E6"/>
        <bgColor rgb="FFE7E6E6"/>
      </patternFill>
    </fill>
    <fill>
      <patternFill patternType="solid">
        <fgColor rgb="FFDCE6F1"/>
        <bgColor indexed="64"/>
      </patternFill>
    </fill>
    <fill>
      <patternFill patternType="solid">
        <fgColor rgb="FF00843D"/>
        <bgColor indexed="64"/>
      </patternFill>
    </fill>
    <fill>
      <patternFill patternType="solid">
        <fgColor rgb="FF00843D"/>
        <bgColor rgb="FFF2F2F2"/>
      </patternFill>
    </fill>
    <fill>
      <patternFill patternType="solid">
        <fgColor rgb="FF00843D"/>
        <bgColor rgb="FFDCE6F1"/>
      </patternFill>
    </fill>
    <fill>
      <patternFill patternType="solid">
        <fgColor rgb="FF0033A0"/>
        <bgColor indexed="64"/>
      </patternFill>
    </fill>
  </fills>
  <borders count="41">
    <border>
      <left/>
      <right/>
      <top/>
      <bottom/>
      <diagonal/>
    </border>
    <border>
      <left/>
      <right/>
      <top/>
      <bottom/>
      <diagonal/>
    </border>
    <border>
      <left/>
      <right/>
      <top/>
      <bottom/>
      <diagonal/>
    </border>
    <border>
      <left/>
      <right/>
      <top/>
      <bottom/>
      <diagonal/>
    </border>
    <border>
      <left/>
      <right/>
      <top/>
      <bottom style="thin">
        <color rgb="FFBFBFBF"/>
      </bottom>
      <diagonal/>
    </border>
    <border>
      <left style="thin">
        <color rgb="FFBFBFBF"/>
      </left>
      <right style="thin">
        <color rgb="FFBFBFBF"/>
      </right>
      <top style="thin">
        <color rgb="FFBFBFBF"/>
      </top>
      <bottom style="thin">
        <color rgb="FFBFBFBF"/>
      </bottom>
      <diagonal/>
    </border>
    <border>
      <left/>
      <right/>
      <top/>
      <bottom style="thin">
        <color rgb="FFBFBFBF"/>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right/>
      <top/>
      <bottom/>
      <diagonal/>
    </border>
    <border>
      <left style="thin">
        <color rgb="FFBFBFBF"/>
      </left>
      <right style="thin">
        <color rgb="FFBFBFBF"/>
      </right>
      <top/>
      <bottom/>
      <diagonal/>
    </border>
    <border>
      <left style="thin">
        <color rgb="FFBFBFBF"/>
      </left>
      <right style="thin">
        <color rgb="FFBFBFBF"/>
      </right>
      <top style="thin">
        <color rgb="FFBFBFBF"/>
      </top>
      <bottom/>
      <diagonal/>
    </border>
    <border>
      <left style="thin">
        <color rgb="FFBFBFBF"/>
      </left>
      <right style="thin">
        <color rgb="FFBFBFBF"/>
      </right>
      <top/>
      <bottom style="thin">
        <color rgb="FFBFBFBF"/>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rgb="FFBFBFBF"/>
      </right>
      <top/>
      <bottom/>
      <diagonal/>
    </border>
    <border>
      <left/>
      <right/>
      <top style="thin">
        <color theme="0" tint="-0.499984740745262"/>
      </top>
      <bottom style="thin">
        <color theme="0" tint="-0.499984740745262"/>
      </bottom>
      <diagonal/>
    </border>
    <border>
      <left/>
      <right/>
      <top style="thin">
        <color rgb="FFBFBFBF"/>
      </top>
      <bottom/>
      <diagonal/>
    </border>
    <border>
      <left/>
      <right style="thin">
        <color rgb="FFBFBFBF"/>
      </right>
      <top style="thin">
        <color rgb="FFBFBFBF"/>
      </top>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rgb="FF808080"/>
      </left>
      <right style="thin">
        <color rgb="FF808080"/>
      </right>
      <top style="thin">
        <color rgb="FF808080"/>
      </top>
      <bottom style="thin">
        <color rgb="FF808080"/>
      </bottom>
      <diagonal/>
    </border>
    <border>
      <left style="thin">
        <color theme="2" tint="-0.499984740745262"/>
      </left>
      <right/>
      <top style="thin">
        <color theme="2" tint="-0.499984740745262"/>
      </top>
      <bottom style="thin">
        <color theme="2" tint="-0.499984740745262"/>
      </bottom>
      <diagonal/>
    </border>
    <border>
      <left/>
      <right/>
      <top style="thin">
        <color theme="2" tint="-0.499984740745262"/>
      </top>
      <bottom style="thin">
        <color theme="2" tint="-0.499984740745262"/>
      </bottom>
      <diagonal/>
    </border>
    <border>
      <left/>
      <right style="thin">
        <color theme="2" tint="-0.499984740745262"/>
      </right>
      <top style="thin">
        <color theme="2" tint="-0.499984740745262"/>
      </top>
      <bottom style="thin">
        <color theme="2" tint="-0.499984740745262"/>
      </bottom>
      <diagonal/>
    </border>
    <border>
      <left style="thin">
        <color rgb="FFBFBFBF"/>
      </left>
      <right/>
      <top style="thin">
        <color theme="2" tint="-0.499984740745262"/>
      </top>
      <bottom style="thin">
        <color rgb="FFBFBFBF"/>
      </bottom>
      <diagonal/>
    </border>
    <border>
      <left/>
      <right/>
      <top style="thin">
        <color theme="2" tint="-0.499984740745262"/>
      </top>
      <bottom style="thin">
        <color rgb="FFBFBFBF"/>
      </bottom>
      <diagonal/>
    </border>
    <border>
      <left/>
      <right style="thin">
        <color rgb="FFBFBFBF"/>
      </right>
      <top style="thin">
        <color theme="2" tint="-0.499984740745262"/>
      </top>
      <bottom style="thin">
        <color rgb="FFBFBFBF"/>
      </bottom>
      <diagonal/>
    </border>
    <border>
      <left style="thin">
        <color rgb="FFBFBFBF"/>
      </left>
      <right/>
      <top/>
      <bottom/>
      <diagonal/>
    </border>
    <border>
      <left style="thin">
        <color rgb="FFBFBFBF"/>
      </left>
      <right/>
      <top/>
      <bottom style="thin">
        <color rgb="FFBFBFBF"/>
      </bottom>
      <diagonal/>
    </border>
    <border>
      <left/>
      <right style="thin">
        <color rgb="FFBFBFBF"/>
      </right>
      <top/>
      <bottom style="thin">
        <color rgb="FFBFBFBF"/>
      </bottom>
      <diagonal/>
    </border>
    <border>
      <left style="thin">
        <color rgb="FFBFBFBF"/>
      </left>
      <right/>
      <top/>
      <bottom style="thin">
        <color indexed="64"/>
      </bottom>
      <diagonal/>
    </border>
    <border>
      <left/>
      <right/>
      <top/>
      <bottom style="thin">
        <color indexed="64"/>
      </bottom>
      <diagonal/>
    </border>
    <border>
      <left/>
      <right style="thin">
        <color theme="2" tint="-0.499984740745262"/>
      </right>
      <top/>
      <bottom style="thin">
        <color indexed="64"/>
      </bottom>
      <diagonal/>
    </border>
    <border>
      <left style="thin">
        <color rgb="FFBFBFBF"/>
      </left>
      <right/>
      <top style="thin">
        <color rgb="FFBFBFBF"/>
      </top>
      <bottom/>
      <diagonal/>
    </border>
    <border>
      <left style="thin">
        <color rgb="FFBFBFBF"/>
      </left>
      <right style="thin">
        <color rgb="FFBFBFBF"/>
      </right>
      <top style="thin">
        <color rgb="FFBFBFBF"/>
      </top>
      <bottom style="thin">
        <color rgb="FF808080"/>
      </bottom>
      <diagonal/>
    </border>
    <border>
      <left style="thin">
        <color rgb="FFBFBFBF"/>
      </left>
      <right/>
      <top style="thin">
        <color rgb="FFBFBFBF"/>
      </top>
      <bottom style="thin">
        <color rgb="FF808080"/>
      </bottom>
      <diagonal/>
    </border>
    <border>
      <left style="thin">
        <color rgb="FF808080"/>
      </left>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s>
  <cellStyleXfs count="2">
    <xf numFmtId="0" fontId="0" fillId="0" borderId="0"/>
    <xf numFmtId="0" fontId="23" fillId="0" borderId="0" applyNumberFormat="0" applyFill="0" applyBorder="0" applyAlignment="0" applyProtection="0"/>
  </cellStyleXfs>
  <cellXfs count="208">
    <xf numFmtId="0" fontId="0" fillId="0" borderId="0" xfId="0"/>
    <xf numFmtId="0" fontId="5" fillId="0" borderId="0" xfId="0" applyFont="1"/>
    <xf numFmtId="0" fontId="7" fillId="5" borderId="4" xfId="0" applyFont="1" applyFill="1" applyBorder="1" applyAlignment="1">
      <alignment vertical="top" wrapText="1"/>
    </xf>
    <xf numFmtId="0" fontId="6" fillId="0" borderId="0" xfId="0" applyFont="1" applyAlignment="1">
      <alignment vertical="top" wrapText="1"/>
    </xf>
    <xf numFmtId="0" fontId="8" fillId="5" borderId="5" xfId="0" applyFont="1" applyFill="1" applyBorder="1" applyAlignment="1">
      <alignment vertical="top" wrapText="1"/>
    </xf>
    <xf numFmtId="0" fontId="9" fillId="6" borderId="5" xfId="0" applyFont="1" applyFill="1" applyBorder="1" applyAlignment="1">
      <alignment vertical="top" wrapText="1"/>
    </xf>
    <xf numFmtId="0" fontId="10" fillId="5" borderId="5" xfId="0" applyFont="1" applyFill="1" applyBorder="1" applyAlignment="1">
      <alignment vertical="top" wrapText="1"/>
    </xf>
    <xf numFmtId="0" fontId="7" fillId="5" borderId="5" xfId="0" applyFont="1" applyFill="1" applyBorder="1" applyAlignment="1">
      <alignment vertical="top" wrapText="1"/>
    </xf>
    <xf numFmtId="0" fontId="11" fillId="0" borderId="6" xfId="0" applyFont="1" applyBorder="1" applyAlignment="1">
      <alignment vertical="top" wrapText="1"/>
    </xf>
    <xf numFmtId="0" fontId="6" fillId="0" borderId="5" xfId="0" applyFont="1" applyBorder="1" applyAlignment="1">
      <alignment vertical="top" wrapText="1"/>
    </xf>
    <xf numFmtId="0" fontId="4" fillId="3" borderId="5" xfId="0" applyFont="1" applyFill="1" applyBorder="1" applyAlignment="1">
      <alignment horizontal="center" vertical="center" wrapText="1"/>
    </xf>
    <xf numFmtId="0" fontId="9" fillId="6" borderId="11" xfId="0" applyFont="1" applyFill="1" applyBorder="1" applyAlignment="1">
      <alignment vertical="top" wrapText="1"/>
    </xf>
    <xf numFmtId="0" fontId="12" fillId="5" borderId="5" xfId="0" applyFont="1" applyFill="1" applyBorder="1"/>
    <xf numFmtId="0" fontId="13" fillId="3" borderId="5" xfId="0" applyFont="1" applyFill="1" applyBorder="1" applyAlignment="1">
      <alignment horizontal="center" vertical="center" wrapText="1"/>
    </xf>
    <xf numFmtId="0" fontId="12" fillId="5" borderId="5" xfId="0" applyFont="1" applyFill="1" applyBorder="1" applyAlignment="1">
      <alignment vertical="top" wrapText="1"/>
    </xf>
    <xf numFmtId="0" fontId="5" fillId="6" borderId="5" xfId="0" applyFont="1" applyFill="1" applyBorder="1" applyAlignment="1">
      <alignment vertical="top" wrapText="1"/>
    </xf>
    <xf numFmtId="0" fontId="6" fillId="7" borderId="10" xfId="0" applyFont="1" applyFill="1" applyBorder="1" applyAlignment="1">
      <alignment vertical="top" wrapText="1"/>
    </xf>
    <xf numFmtId="0" fontId="11" fillId="5" borderId="5" xfId="0" applyFont="1" applyFill="1" applyBorder="1" applyAlignment="1">
      <alignment vertical="top" wrapText="1"/>
    </xf>
    <xf numFmtId="0" fontId="13" fillId="2" borderId="7" xfId="0" applyFont="1" applyFill="1" applyBorder="1" applyAlignment="1">
      <alignment vertical="top" wrapText="1"/>
    </xf>
    <xf numFmtId="0" fontId="16" fillId="8" borderId="5" xfId="0" applyFont="1" applyFill="1" applyBorder="1" applyAlignment="1">
      <alignment vertical="top" wrapText="1"/>
    </xf>
    <xf numFmtId="165" fontId="16" fillId="8" borderId="5" xfId="0" applyNumberFormat="1" applyFont="1" applyFill="1" applyBorder="1" applyAlignment="1">
      <alignment vertical="top" wrapText="1"/>
    </xf>
    <xf numFmtId="0" fontId="13" fillId="4" borderId="5" xfId="0" applyFont="1" applyFill="1" applyBorder="1" applyAlignment="1">
      <alignment horizontal="center" vertical="center" wrapText="1"/>
    </xf>
    <xf numFmtId="0" fontId="13" fillId="2" borderId="5" xfId="0" applyFont="1" applyFill="1" applyBorder="1" applyAlignment="1">
      <alignment vertical="top" wrapText="1"/>
    </xf>
    <xf numFmtId="3" fontId="12" fillId="5" borderId="5" xfId="0" applyNumberFormat="1" applyFont="1" applyFill="1" applyBorder="1"/>
    <xf numFmtId="0" fontId="5" fillId="6" borderId="5" xfId="0" applyFont="1" applyFill="1" applyBorder="1"/>
    <xf numFmtId="0" fontId="17" fillId="8" borderId="5" xfId="0" applyFont="1" applyFill="1" applyBorder="1" applyAlignment="1">
      <alignment vertical="top" wrapText="1"/>
    </xf>
    <xf numFmtId="3" fontId="5" fillId="6" borderId="5" xfId="0" applyNumberFormat="1" applyFont="1" applyFill="1" applyBorder="1" applyAlignment="1">
      <alignment vertical="top" wrapText="1"/>
    </xf>
    <xf numFmtId="0" fontId="5" fillId="5" borderId="5" xfId="0" applyFont="1" applyFill="1" applyBorder="1" applyAlignment="1">
      <alignment vertical="top" wrapText="1"/>
    </xf>
    <xf numFmtId="0" fontId="1" fillId="2" borderId="10"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8" fillId="0" borderId="0" xfId="0" applyFont="1"/>
    <xf numFmtId="0" fontId="16" fillId="8" borderId="4" xfId="0" applyFont="1" applyFill="1" applyBorder="1" applyAlignment="1">
      <alignment vertical="top" wrapText="1"/>
    </xf>
    <xf numFmtId="0" fontId="3" fillId="4" borderId="10" xfId="0" applyFont="1" applyFill="1" applyBorder="1" applyAlignment="1">
      <alignment vertical="center" wrapText="1"/>
    </xf>
    <xf numFmtId="0" fontId="19" fillId="0" borderId="6" xfId="0" applyFont="1" applyBorder="1" applyAlignment="1">
      <alignment vertical="top"/>
    </xf>
    <xf numFmtId="0" fontId="20" fillId="2" borderId="10" xfId="0" applyFont="1" applyFill="1" applyBorder="1" applyAlignment="1">
      <alignment horizontal="center" vertical="center" wrapText="1"/>
    </xf>
    <xf numFmtId="0" fontId="11" fillId="0" borderId="5" xfId="0" applyFont="1" applyBorder="1" applyAlignment="1">
      <alignment vertical="top" wrapText="1"/>
    </xf>
    <xf numFmtId="0" fontId="7" fillId="0" borderId="0" xfId="0" applyFont="1"/>
    <xf numFmtId="0" fontId="9" fillId="0" borderId="0" xfId="0" applyFont="1"/>
    <xf numFmtId="3" fontId="12" fillId="0" borderId="5" xfId="0" applyNumberFormat="1" applyFont="1" applyBorder="1"/>
    <xf numFmtId="3" fontId="5" fillId="0" borderId="5" xfId="0" applyNumberFormat="1" applyFont="1" applyBorder="1"/>
    <xf numFmtId="0" fontId="12" fillId="0" borderId="5" xfId="0" applyFont="1" applyBorder="1"/>
    <xf numFmtId="166" fontId="5" fillId="0" borderId="5" xfId="0" applyNumberFormat="1" applyFont="1" applyBorder="1"/>
    <xf numFmtId="0" fontId="11" fillId="0" borderId="0" xfId="0" applyFont="1" applyAlignment="1">
      <alignment vertical="top" wrapText="1"/>
    </xf>
    <xf numFmtId="3" fontId="5" fillId="0" borderId="0" xfId="0" applyNumberFormat="1" applyFont="1"/>
    <xf numFmtId="0" fontId="12" fillId="0" borderId="0" xfId="0" applyFont="1"/>
    <xf numFmtId="0" fontId="7" fillId="5" borderId="14" xfId="0" applyFont="1" applyFill="1" applyBorder="1" applyAlignment="1">
      <alignment vertical="top" wrapText="1"/>
    </xf>
    <xf numFmtId="0" fontId="23" fillId="5" borderId="14" xfId="1" applyFill="1" applyBorder="1" applyAlignment="1">
      <alignment vertical="top" wrapText="1"/>
    </xf>
    <xf numFmtId="0" fontId="11" fillId="0" borderId="14" xfId="0" applyFont="1" applyBorder="1" applyAlignment="1">
      <alignment vertical="top" wrapText="1"/>
    </xf>
    <xf numFmtId="0" fontId="5" fillId="0" borderId="10" xfId="0" applyFont="1" applyBorder="1"/>
    <xf numFmtId="0" fontId="6" fillId="0" borderId="14" xfId="0" applyFont="1" applyBorder="1" applyAlignment="1">
      <alignment vertical="top" wrapText="1"/>
    </xf>
    <xf numFmtId="0" fontId="8" fillId="5" borderId="14" xfId="0" applyFont="1" applyFill="1" applyBorder="1" applyAlignment="1">
      <alignment vertical="top" wrapText="1"/>
    </xf>
    <xf numFmtId="0" fontId="10" fillId="5" borderId="14" xfId="0" applyFont="1" applyFill="1" applyBorder="1" applyAlignment="1">
      <alignment vertical="top" wrapText="1"/>
    </xf>
    <xf numFmtId="0" fontId="26" fillId="5" borderId="5" xfId="0" applyFont="1" applyFill="1" applyBorder="1" applyAlignment="1">
      <alignment vertical="top" wrapText="1"/>
    </xf>
    <xf numFmtId="0" fontId="11" fillId="5" borderId="7" xfId="0" applyFont="1" applyFill="1" applyBorder="1" applyAlignment="1">
      <alignment vertical="top" wrapText="1"/>
    </xf>
    <xf numFmtId="0" fontId="5" fillId="6" borderId="13" xfId="0" applyFont="1" applyFill="1" applyBorder="1" applyAlignment="1">
      <alignment vertical="top" wrapText="1"/>
    </xf>
    <xf numFmtId="0" fontId="5" fillId="9" borderId="21" xfId="0" applyFont="1" applyFill="1" applyBorder="1"/>
    <xf numFmtId="0" fontId="24" fillId="6" borderId="5" xfId="0" applyFont="1" applyFill="1" applyBorder="1" applyAlignment="1">
      <alignment vertical="top" wrapText="1"/>
    </xf>
    <xf numFmtId="0" fontId="5" fillId="6" borderId="9" xfId="0" applyFont="1" applyFill="1" applyBorder="1" applyAlignment="1">
      <alignment vertical="top" wrapText="1"/>
    </xf>
    <xf numFmtId="0" fontId="5" fillId="6" borderId="12" xfId="0" applyFont="1" applyFill="1" applyBorder="1" applyAlignment="1">
      <alignment vertical="top" wrapText="1"/>
    </xf>
    <xf numFmtId="3" fontId="5" fillId="6" borderId="12" xfId="0" applyNumberFormat="1" applyFont="1" applyFill="1" applyBorder="1" applyAlignment="1">
      <alignment vertical="top" wrapText="1"/>
    </xf>
    <xf numFmtId="3" fontId="5" fillId="6" borderId="13" xfId="0" applyNumberFormat="1" applyFont="1" applyFill="1" applyBorder="1" applyAlignment="1">
      <alignment vertical="top" wrapText="1"/>
    </xf>
    <xf numFmtId="0" fontId="27" fillId="6" borderId="5" xfId="0" applyFont="1" applyFill="1" applyBorder="1" applyAlignment="1">
      <alignment vertical="top" wrapText="1"/>
    </xf>
    <xf numFmtId="0" fontId="9" fillId="6" borderId="5" xfId="0" applyFont="1" applyFill="1" applyBorder="1" applyAlignment="1">
      <alignment horizontal="left" vertical="top" wrapText="1"/>
    </xf>
    <xf numFmtId="0" fontId="28" fillId="0" borderId="5" xfId="0" applyFont="1" applyBorder="1" applyAlignment="1">
      <alignment vertical="top" wrapText="1"/>
    </xf>
    <xf numFmtId="3" fontId="16" fillId="8" borderId="5" xfId="0" applyNumberFormat="1" applyFont="1" applyFill="1" applyBorder="1" applyAlignment="1">
      <alignment horizontal="left" vertical="top" wrapText="1"/>
    </xf>
    <xf numFmtId="164" fontId="16" fillId="8" borderId="5" xfId="0" applyNumberFormat="1" applyFont="1" applyFill="1" applyBorder="1" applyAlignment="1">
      <alignment horizontal="left" vertical="top" wrapText="1"/>
    </xf>
    <xf numFmtId="0" fontId="9" fillId="6" borderId="22" xfId="0" applyFont="1" applyFill="1" applyBorder="1" applyAlignment="1">
      <alignment vertical="top" wrapText="1"/>
    </xf>
    <xf numFmtId="0" fontId="5" fillId="9" borderId="22" xfId="0" applyFont="1" applyFill="1" applyBorder="1"/>
    <xf numFmtId="0" fontId="7" fillId="5" borderId="22" xfId="0" applyFont="1" applyFill="1" applyBorder="1" applyAlignment="1">
      <alignment horizontal="center" vertical="center" wrapText="1"/>
    </xf>
    <xf numFmtId="0" fontId="5" fillId="10" borderId="0" xfId="0" applyFont="1" applyFill="1"/>
    <xf numFmtId="3" fontId="12" fillId="11" borderId="5" xfId="0" applyNumberFormat="1" applyFont="1" applyFill="1" applyBorder="1"/>
    <xf numFmtId="0" fontId="5" fillId="11" borderId="5" xfId="0" applyFont="1" applyFill="1" applyBorder="1"/>
    <xf numFmtId="0" fontId="5" fillId="12" borderId="5" xfId="0" applyFont="1" applyFill="1" applyBorder="1"/>
    <xf numFmtId="0" fontId="12" fillId="0" borderId="10" xfId="0" applyFont="1" applyBorder="1"/>
    <xf numFmtId="0" fontId="5" fillId="11" borderId="5" xfId="0" applyFont="1" applyFill="1" applyBorder="1" applyAlignment="1">
      <alignment vertical="top" wrapText="1"/>
    </xf>
    <xf numFmtId="0" fontId="29" fillId="0" borderId="0" xfId="0" applyFont="1"/>
    <xf numFmtId="0" fontId="8" fillId="5" borderId="7" xfId="0" applyFont="1" applyFill="1" applyBorder="1" applyAlignment="1">
      <alignment vertical="top" wrapText="1"/>
    </xf>
    <xf numFmtId="0" fontId="10" fillId="5" borderId="7" xfId="0" applyFont="1" applyFill="1" applyBorder="1" applyAlignment="1">
      <alignment vertical="top" wrapText="1"/>
    </xf>
    <xf numFmtId="0" fontId="7" fillId="5" borderId="7" xfId="0" applyFont="1" applyFill="1" applyBorder="1" applyAlignment="1">
      <alignment vertical="top" wrapText="1"/>
    </xf>
    <xf numFmtId="0" fontId="32" fillId="3" borderId="5" xfId="0" applyFont="1" applyFill="1" applyBorder="1" applyAlignment="1">
      <alignment horizontal="center" vertical="center" wrapText="1"/>
    </xf>
    <xf numFmtId="0" fontId="30" fillId="0" borderId="14" xfId="0" applyFont="1" applyBorder="1" applyAlignment="1">
      <alignment vertical="top" wrapText="1"/>
    </xf>
    <xf numFmtId="0" fontId="33" fillId="0" borderId="10" xfId="0" applyFont="1" applyBorder="1" applyAlignment="1">
      <alignment wrapText="1"/>
    </xf>
    <xf numFmtId="0" fontId="9" fillId="6" borderId="36" xfId="0" applyFont="1" applyFill="1" applyBorder="1" applyAlignment="1">
      <alignment vertical="top" wrapText="1"/>
    </xf>
    <xf numFmtId="0" fontId="5" fillId="0" borderId="37" xfId="0" applyFont="1" applyBorder="1"/>
    <xf numFmtId="0" fontId="26" fillId="0" borderId="5" xfId="0" applyFont="1" applyBorder="1" applyAlignment="1">
      <alignment vertical="top" wrapText="1"/>
    </xf>
    <xf numFmtId="0" fontId="13" fillId="3" borderId="22" xfId="0" applyFont="1" applyFill="1" applyBorder="1" applyAlignment="1">
      <alignment horizontal="center" vertical="center" wrapText="1"/>
    </xf>
    <xf numFmtId="0" fontId="12" fillId="0" borderId="22" xfId="0" applyFont="1" applyBorder="1" applyAlignment="1">
      <alignment vertical="top" wrapText="1"/>
    </xf>
    <xf numFmtId="0" fontId="11" fillId="0" borderId="22" xfId="0" applyFont="1" applyBorder="1" applyAlignment="1">
      <alignment vertical="top" wrapText="1"/>
    </xf>
    <xf numFmtId="0" fontId="26" fillId="0" borderId="22" xfId="0" applyFont="1" applyBorder="1" applyAlignment="1">
      <alignment vertical="top" wrapText="1"/>
    </xf>
    <xf numFmtId="0" fontId="35" fillId="13" borderId="22" xfId="0" applyFont="1" applyFill="1" applyBorder="1" applyAlignment="1">
      <alignment horizontal="center" vertical="center" wrapText="1"/>
    </xf>
    <xf numFmtId="0" fontId="26" fillId="0" borderId="22" xfId="0" applyFont="1" applyBorder="1" applyAlignment="1">
      <alignment horizontal="left" vertical="top" wrapText="1"/>
    </xf>
    <xf numFmtId="0" fontId="42" fillId="0" borderId="0" xfId="0" applyFont="1"/>
    <xf numFmtId="0" fontId="41" fillId="0" borderId="0" xfId="0" applyFont="1"/>
    <xf numFmtId="14" fontId="9" fillId="6" borderId="5" xfId="0" applyNumberFormat="1" applyFont="1" applyFill="1" applyBorder="1" applyAlignment="1">
      <alignment horizontal="left" vertical="top" wrapText="1"/>
    </xf>
    <xf numFmtId="0" fontId="44" fillId="6" borderId="5" xfId="0" applyFont="1" applyFill="1" applyBorder="1" applyAlignment="1">
      <alignment vertical="top" wrapText="1"/>
    </xf>
    <xf numFmtId="0" fontId="23" fillId="6" borderId="5" xfId="1" applyFill="1" applyBorder="1" applyAlignment="1">
      <alignment vertical="top" wrapText="1"/>
    </xf>
    <xf numFmtId="0" fontId="27" fillId="6" borderId="22" xfId="0" applyFont="1" applyFill="1" applyBorder="1" applyAlignment="1">
      <alignment vertical="top" wrapText="1"/>
    </xf>
    <xf numFmtId="3" fontId="5" fillId="9" borderId="22" xfId="0" applyNumberFormat="1" applyFont="1" applyFill="1" applyBorder="1"/>
    <xf numFmtId="3" fontId="7" fillId="5" borderId="22" xfId="0" applyNumberFormat="1" applyFont="1" applyFill="1" applyBorder="1" applyAlignment="1">
      <alignment horizontal="center" vertical="center" wrapText="1"/>
    </xf>
    <xf numFmtId="3" fontId="4" fillId="4" borderId="13" xfId="0" applyNumberFormat="1" applyFont="1" applyFill="1" applyBorder="1" applyAlignment="1">
      <alignment horizontal="center" vertical="center" wrapText="1"/>
    </xf>
    <xf numFmtId="0" fontId="45" fillId="6" borderId="8" xfId="0" applyFont="1" applyFill="1" applyBorder="1" applyAlignment="1">
      <alignment vertical="top" wrapText="1"/>
    </xf>
    <xf numFmtId="0" fontId="45" fillId="6" borderId="9" xfId="0" applyFont="1" applyFill="1" applyBorder="1" applyAlignment="1">
      <alignment vertical="top" wrapText="1"/>
    </xf>
    <xf numFmtId="0" fontId="5" fillId="6" borderId="10" xfId="0" applyFont="1" applyFill="1" applyBorder="1" applyAlignment="1">
      <alignment vertical="top" wrapText="1"/>
    </xf>
    <xf numFmtId="0" fontId="5" fillId="9" borderId="21" xfId="0" applyFont="1" applyFill="1" applyBorder="1" applyAlignment="1">
      <alignment vertical="center" wrapText="1"/>
    </xf>
    <xf numFmtId="0" fontId="9" fillId="0" borderId="14" xfId="0" applyFont="1" applyBorder="1" applyAlignment="1">
      <alignment vertical="top" wrapText="1"/>
    </xf>
    <xf numFmtId="0" fontId="0" fillId="0" borderId="14" xfId="0" applyBorder="1"/>
    <xf numFmtId="0" fontId="1" fillId="2" borderId="1" xfId="0" applyFont="1" applyFill="1" applyBorder="1" applyAlignment="1">
      <alignment horizontal="center" vertical="center" wrapText="1"/>
    </xf>
    <xf numFmtId="0" fontId="2" fillId="0" borderId="2" xfId="0" applyFont="1" applyBorder="1"/>
    <xf numFmtId="0" fontId="2" fillId="0" borderId="3" xfId="0" applyFont="1" applyBorder="1"/>
    <xf numFmtId="0" fontId="3" fillId="3" borderId="1" xfId="0" applyFont="1" applyFill="1" applyBorder="1" applyAlignment="1">
      <alignment horizontal="center" vertical="center" wrapText="1"/>
    </xf>
    <xf numFmtId="0" fontId="3" fillId="4" borderId="1" xfId="0" applyFont="1" applyFill="1" applyBorder="1" applyAlignment="1">
      <alignment vertical="center"/>
    </xf>
    <xf numFmtId="0" fontId="3" fillId="3" borderId="1" xfId="0" applyFont="1" applyFill="1" applyBorder="1" applyAlignment="1">
      <alignment vertical="center" wrapText="1"/>
    </xf>
    <xf numFmtId="0" fontId="6" fillId="0" borderId="0" xfId="0" applyFont="1" applyAlignment="1">
      <alignment vertical="top" wrapText="1"/>
    </xf>
    <xf numFmtId="0" fontId="0" fillId="0" borderId="0" xfId="0"/>
    <xf numFmtId="0" fontId="3" fillId="4" borderId="1" xfId="0" applyFont="1" applyFill="1" applyBorder="1"/>
    <xf numFmtId="0" fontId="3" fillId="2" borderId="1" xfId="0" applyFont="1" applyFill="1" applyBorder="1"/>
    <xf numFmtId="0" fontId="3" fillId="3" borderId="1" xfId="0" applyFont="1" applyFill="1" applyBorder="1"/>
    <xf numFmtId="0" fontId="27" fillId="6" borderId="21" xfId="0" applyFont="1" applyFill="1" applyBorder="1" applyAlignment="1">
      <alignment horizontal="center" vertical="center" wrapText="1"/>
    </xf>
    <xf numFmtId="0" fontId="9" fillId="6" borderId="21" xfId="0" applyFont="1" applyFill="1" applyBorder="1" applyAlignment="1">
      <alignment horizontal="center" vertical="center" wrapText="1"/>
    </xf>
    <xf numFmtId="0" fontId="31" fillId="4" borderId="1" xfId="0" applyFont="1" applyFill="1" applyBorder="1" applyAlignment="1">
      <alignment vertical="center" wrapText="1"/>
    </xf>
    <xf numFmtId="0" fontId="28" fillId="0" borderId="0" xfId="0" applyFont="1" applyAlignment="1">
      <alignment vertical="top" wrapText="1"/>
    </xf>
    <xf numFmtId="0" fontId="3" fillId="4" borderId="1" xfId="0" applyFont="1" applyFill="1" applyBorder="1" applyAlignment="1">
      <alignment vertical="center" wrapText="1"/>
    </xf>
    <xf numFmtId="0" fontId="1" fillId="2" borderId="1" xfId="0" applyFont="1" applyFill="1" applyBorder="1" applyAlignment="1">
      <alignment vertical="center" wrapText="1"/>
    </xf>
    <xf numFmtId="0" fontId="4" fillId="3" borderId="1" xfId="0" applyFont="1" applyFill="1" applyBorder="1" applyAlignment="1">
      <alignment vertical="center" wrapText="1"/>
    </xf>
    <xf numFmtId="0" fontId="6" fillId="0" borderId="1" xfId="0" applyFont="1" applyBorder="1" applyAlignment="1">
      <alignment vertical="top" wrapText="1"/>
    </xf>
    <xf numFmtId="0" fontId="27" fillId="6" borderId="15" xfId="0" applyFont="1" applyFill="1" applyBorder="1" applyAlignment="1">
      <alignment horizontal="center" vertical="top" wrapText="1"/>
    </xf>
    <xf numFmtId="0" fontId="9" fillId="6" borderId="18" xfId="0" applyFont="1" applyFill="1" applyBorder="1" applyAlignment="1">
      <alignment horizontal="center" vertical="top" wrapText="1"/>
    </xf>
    <xf numFmtId="0" fontId="9" fillId="6" borderId="16" xfId="0" applyFont="1" applyFill="1" applyBorder="1" applyAlignment="1">
      <alignment horizontal="center" vertical="top" wrapText="1"/>
    </xf>
    <xf numFmtId="0" fontId="32" fillId="3" borderId="1" xfId="0" applyFont="1" applyFill="1" applyBorder="1" applyAlignment="1">
      <alignment vertical="center" wrapText="1"/>
    </xf>
    <xf numFmtId="0" fontId="27" fillId="6" borderId="21" xfId="0" applyFont="1" applyFill="1" applyBorder="1" applyAlignment="1">
      <alignment horizontal="center" vertical="top" wrapText="1"/>
    </xf>
    <xf numFmtId="0" fontId="9" fillId="6" borderId="21" xfId="0" applyFont="1" applyFill="1" applyBorder="1" applyAlignment="1">
      <alignment horizontal="center" vertical="top" wrapText="1"/>
    </xf>
    <xf numFmtId="0" fontId="9" fillId="6" borderId="15" xfId="0" applyFont="1" applyFill="1" applyBorder="1" applyAlignment="1">
      <alignment horizontal="center" vertical="center" wrapText="1"/>
    </xf>
    <xf numFmtId="0" fontId="9" fillId="6" borderId="18" xfId="0" applyFont="1" applyFill="1" applyBorder="1" applyAlignment="1">
      <alignment horizontal="center" vertical="center" wrapText="1"/>
    </xf>
    <xf numFmtId="0" fontId="9" fillId="6" borderId="16" xfId="0" applyFont="1" applyFill="1" applyBorder="1" applyAlignment="1">
      <alignment horizontal="center" vertical="center" wrapText="1"/>
    </xf>
    <xf numFmtId="0" fontId="5" fillId="9" borderId="15" xfId="0" applyFont="1" applyFill="1" applyBorder="1" applyAlignment="1">
      <alignment horizontal="center"/>
    </xf>
    <xf numFmtId="0" fontId="5" fillId="9" borderId="18" xfId="0" applyFont="1" applyFill="1" applyBorder="1" applyAlignment="1">
      <alignment horizontal="center"/>
    </xf>
    <xf numFmtId="0" fontId="5" fillId="9" borderId="16" xfId="0" applyFont="1" applyFill="1" applyBorder="1" applyAlignment="1">
      <alignment horizontal="center"/>
    </xf>
    <xf numFmtId="0" fontId="9" fillId="6" borderId="15" xfId="0" applyFont="1" applyFill="1" applyBorder="1" applyAlignment="1">
      <alignment horizontal="center" vertical="top" wrapText="1"/>
    </xf>
    <xf numFmtId="0" fontId="7" fillId="5" borderId="1" xfId="0" applyFont="1" applyFill="1" applyBorder="1" applyAlignment="1">
      <alignment horizontal="center" vertical="center" wrapText="1"/>
    </xf>
    <xf numFmtId="0" fontId="2" fillId="0" borderId="2" xfId="0" applyFont="1" applyBorder="1" applyAlignment="1">
      <alignment horizontal="center"/>
    </xf>
    <xf numFmtId="0" fontId="2" fillId="0" borderId="3" xfId="0" applyFont="1" applyBorder="1" applyAlignment="1">
      <alignment horizontal="center"/>
    </xf>
    <xf numFmtId="0" fontId="7" fillId="5" borderId="22" xfId="0" applyFont="1" applyFill="1" applyBorder="1" applyAlignment="1">
      <alignment horizontal="center" vertical="center" wrapText="1"/>
    </xf>
    <xf numFmtId="0" fontId="2" fillId="0" borderId="22" xfId="0" applyFont="1" applyBorder="1" applyAlignment="1">
      <alignment horizontal="center"/>
    </xf>
    <xf numFmtId="0" fontId="7" fillId="5" borderId="22" xfId="0" applyFont="1" applyFill="1" applyBorder="1" applyAlignment="1">
      <alignment horizontal="right"/>
    </xf>
    <xf numFmtId="0" fontId="27" fillId="6" borderId="29" xfId="0" applyFont="1" applyFill="1" applyBorder="1" applyAlignment="1">
      <alignment horizontal="center" vertical="top" wrapText="1"/>
    </xf>
    <xf numFmtId="0" fontId="9" fillId="6" borderId="10" xfId="0" applyFont="1" applyFill="1" applyBorder="1" applyAlignment="1">
      <alignment horizontal="center" vertical="top" wrapText="1"/>
    </xf>
    <xf numFmtId="0" fontId="4" fillId="4" borderId="10" xfId="0" applyFont="1" applyFill="1" applyBorder="1" applyAlignment="1">
      <alignment horizontal="right" vertical="center"/>
    </xf>
    <xf numFmtId="0" fontId="4" fillId="4" borderId="17" xfId="0" applyFont="1" applyFill="1" applyBorder="1" applyAlignment="1">
      <alignment horizontal="right" vertical="center"/>
    </xf>
    <xf numFmtId="0" fontId="6" fillId="0" borderId="14" xfId="0" applyFont="1" applyBorder="1" applyAlignment="1">
      <alignment vertical="top" wrapText="1"/>
    </xf>
    <xf numFmtId="0" fontId="5" fillId="6" borderId="7" xfId="0" applyFont="1" applyFill="1" applyBorder="1" applyAlignment="1">
      <alignment horizontal="left" vertical="top" wrapText="1"/>
    </xf>
    <xf numFmtId="0" fontId="5" fillId="6" borderId="8" xfId="0" applyFont="1" applyFill="1" applyBorder="1" applyAlignment="1">
      <alignment horizontal="left" vertical="top" wrapText="1"/>
    </xf>
    <xf numFmtId="0" fontId="5" fillId="6" borderId="9" xfId="0" applyFont="1" applyFill="1" applyBorder="1" applyAlignment="1">
      <alignment horizontal="left" vertical="top" wrapText="1"/>
    </xf>
    <xf numFmtId="0" fontId="5" fillId="6" borderId="7" xfId="0" applyFont="1" applyFill="1" applyBorder="1" applyAlignment="1">
      <alignment horizontal="left" vertical="center" wrapText="1"/>
    </xf>
    <xf numFmtId="0" fontId="2" fillId="0" borderId="8" xfId="0" applyFont="1" applyBorder="1"/>
    <xf numFmtId="0" fontId="2" fillId="0" borderId="9" xfId="0" applyFont="1" applyBorder="1"/>
    <xf numFmtId="0" fontId="5" fillId="6" borderId="32" xfId="0" applyFont="1" applyFill="1" applyBorder="1" applyAlignment="1">
      <alignment horizontal="left" vertical="top" wrapText="1"/>
    </xf>
    <xf numFmtId="0" fontId="5" fillId="6" borderId="33" xfId="0" applyFont="1" applyFill="1" applyBorder="1" applyAlignment="1">
      <alignment horizontal="left" vertical="top" wrapText="1"/>
    </xf>
    <xf numFmtId="0" fontId="5" fillId="6" borderId="34" xfId="0" applyFont="1" applyFill="1" applyBorder="1" applyAlignment="1">
      <alignment horizontal="left" vertical="top" wrapText="1"/>
    </xf>
    <xf numFmtId="0" fontId="5" fillId="6" borderId="30" xfId="0" applyFont="1" applyFill="1" applyBorder="1" applyAlignment="1">
      <alignment horizontal="left" vertical="top" wrapText="1"/>
    </xf>
    <xf numFmtId="0" fontId="5" fillId="6" borderId="6" xfId="0" applyFont="1" applyFill="1" applyBorder="1" applyAlignment="1">
      <alignment horizontal="left" vertical="top" wrapText="1"/>
    </xf>
    <xf numFmtId="0" fontId="5" fillId="6" borderId="31" xfId="0" applyFont="1" applyFill="1" applyBorder="1" applyAlignment="1">
      <alignment horizontal="left" vertical="top" wrapText="1"/>
    </xf>
    <xf numFmtId="0" fontId="25" fillId="10" borderId="19" xfId="0" applyFont="1" applyFill="1" applyBorder="1" applyAlignment="1">
      <alignment horizontal="center"/>
    </xf>
    <xf numFmtId="0" fontId="25" fillId="10" borderId="20" xfId="0" applyFont="1" applyFill="1" applyBorder="1" applyAlignment="1">
      <alignment horizontal="center"/>
    </xf>
    <xf numFmtId="0" fontId="5" fillId="6" borderId="23" xfId="0" applyFont="1" applyFill="1" applyBorder="1" applyAlignment="1">
      <alignment horizontal="left" vertical="top" wrapText="1"/>
    </xf>
    <xf numFmtId="0" fontId="5" fillId="6" borderId="24" xfId="0" applyFont="1" applyFill="1" applyBorder="1" applyAlignment="1">
      <alignment horizontal="left" vertical="top" wrapText="1"/>
    </xf>
    <xf numFmtId="0" fontId="5" fillId="6" borderId="25" xfId="0" applyFont="1" applyFill="1" applyBorder="1" applyAlignment="1">
      <alignment horizontal="left" vertical="top" wrapText="1"/>
    </xf>
    <xf numFmtId="0" fontId="5" fillId="6" borderId="26" xfId="0" applyFont="1" applyFill="1" applyBorder="1" applyAlignment="1">
      <alignment horizontal="left" vertical="top" wrapText="1"/>
    </xf>
    <xf numFmtId="0" fontId="5" fillId="6" borderId="27" xfId="0" applyFont="1" applyFill="1" applyBorder="1" applyAlignment="1">
      <alignment horizontal="left" vertical="top" wrapText="1"/>
    </xf>
    <xf numFmtId="0" fontId="5" fillId="6" borderId="28" xfId="0" applyFont="1" applyFill="1" applyBorder="1" applyAlignment="1">
      <alignment horizontal="left" vertical="top" wrapText="1"/>
    </xf>
    <xf numFmtId="0" fontId="12" fillId="0" borderId="7" xfId="0" applyFont="1" applyBorder="1"/>
    <xf numFmtId="0" fontId="13" fillId="3" borderId="7" xfId="0" applyFont="1" applyFill="1" applyBorder="1" applyAlignment="1">
      <alignment horizontal="center" vertical="center" wrapText="1"/>
    </xf>
    <xf numFmtId="0" fontId="13" fillId="4" borderId="7" xfId="0" applyFont="1" applyFill="1" applyBorder="1" applyAlignment="1">
      <alignment vertical="top" wrapText="1"/>
    </xf>
    <xf numFmtId="0" fontId="4" fillId="3" borderId="1" xfId="0" applyFont="1" applyFill="1" applyBorder="1" applyAlignment="1">
      <alignment vertical="top" wrapText="1"/>
    </xf>
    <xf numFmtId="0" fontId="2" fillId="0" borderId="10" xfId="0" applyFont="1" applyBorder="1"/>
    <xf numFmtId="0" fontId="13" fillId="3" borderId="12" xfId="0" applyFont="1" applyFill="1" applyBorder="1" applyAlignment="1">
      <alignment horizontal="center" vertical="center" wrapText="1"/>
    </xf>
    <xf numFmtId="0" fontId="2" fillId="0" borderId="13" xfId="0" applyFont="1" applyBorder="1"/>
    <xf numFmtId="0" fontId="13" fillId="4" borderId="29" xfId="0" applyFont="1" applyFill="1" applyBorder="1" applyAlignment="1">
      <alignment horizontal="right" vertical="top" wrapText="1"/>
    </xf>
    <xf numFmtId="0" fontId="13" fillId="4" borderId="10" xfId="0" applyFont="1" applyFill="1" applyBorder="1" applyAlignment="1">
      <alignment horizontal="right" vertical="top" wrapText="1"/>
    </xf>
    <xf numFmtId="0" fontId="13" fillId="4" borderId="17" xfId="0" applyFont="1" applyFill="1" applyBorder="1" applyAlignment="1">
      <alignment horizontal="right" vertical="top" wrapText="1"/>
    </xf>
    <xf numFmtId="0" fontId="12" fillId="5" borderId="29" xfId="0" applyFont="1" applyFill="1" applyBorder="1" applyAlignment="1">
      <alignment horizontal="right" vertical="top" wrapText="1"/>
    </xf>
    <xf numFmtId="0" fontId="12" fillId="5" borderId="10" xfId="0" applyFont="1" applyFill="1" applyBorder="1" applyAlignment="1">
      <alignment horizontal="right" vertical="top" wrapText="1"/>
    </xf>
    <xf numFmtId="0" fontId="12" fillId="5" borderId="17" xfId="0" applyFont="1" applyFill="1" applyBorder="1" applyAlignment="1">
      <alignment horizontal="right" vertical="top" wrapText="1"/>
    </xf>
    <xf numFmtId="0" fontId="12" fillId="5" borderId="35" xfId="0" applyFont="1" applyFill="1" applyBorder="1" applyAlignment="1">
      <alignment horizontal="right"/>
    </xf>
    <xf numFmtId="0" fontId="12" fillId="5" borderId="19" xfId="0" applyFont="1" applyFill="1" applyBorder="1" applyAlignment="1">
      <alignment horizontal="right"/>
    </xf>
    <xf numFmtId="0" fontId="12" fillId="5" borderId="20" xfId="0" applyFont="1" applyFill="1" applyBorder="1" applyAlignment="1">
      <alignment horizontal="right"/>
    </xf>
    <xf numFmtId="0" fontId="1" fillId="2" borderId="10" xfId="0" applyFont="1" applyFill="1" applyBorder="1" applyAlignment="1">
      <alignment horizontal="center" vertical="center" wrapText="1"/>
    </xf>
    <xf numFmtId="0" fontId="14"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15" fillId="0" borderId="7" xfId="0" applyFont="1" applyBorder="1" applyAlignment="1">
      <alignment horizontal="left" vertical="center" wrapText="1"/>
    </xf>
    <xf numFmtId="0" fontId="26" fillId="0" borderId="7" xfId="0" applyFont="1" applyBorder="1" applyAlignment="1">
      <alignment vertical="top" wrapText="1"/>
    </xf>
    <xf numFmtId="0" fontId="36" fillId="0" borderId="8" xfId="0" applyFont="1" applyBorder="1"/>
    <xf numFmtId="0" fontId="20" fillId="2" borderId="1" xfId="0" applyFont="1" applyFill="1" applyBorder="1" applyAlignment="1">
      <alignment horizontal="center" vertical="center" wrapText="1"/>
    </xf>
    <xf numFmtId="0" fontId="11" fillId="0" borderId="30" xfId="0" applyFont="1" applyBorder="1" applyAlignment="1">
      <alignment vertical="top" wrapText="1"/>
    </xf>
    <xf numFmtId="0" fontId="2" fillId="0" borderId="6" xfId="0" applyFont="1" applyBorder="1"/>
    <xf numFmtId="0" fontId="11" fillId="0" borderId="7" xfId="0" applyFont="1" applyBorder="1" applyAlignment="1">
      <alignment vertical="top" wrapText="1"/>
    </xf>
    <xf numFmtId="0" fontId="43" fillId="10" borderId="0" xfId="0" applyFont="1" applyFill="1" applyAlignment="1">
      <alignment horizontal="center"/>
    </xf>
    <xf numFmtId="0" fontId="36" fillId="0" borderId="0" xfId="0" applyFont="1" applyAlignment="1">
      <alignment horizontal="left" vertical="center" wrapText="1"/>
    </xf>
    <xf numFmtId="0" fontId="35" fillId="13" borderId="22" xfId="0" applyFont="1" applyFill="1" applyBorder="1" applyAlignment="1">
      <alignment horizontal="center" vertical="center"/>
    </xf>
    <xf numFmtId="0" fontId="26" fillId="0" borderId="22" xfId="0" applyFont="1" applyBorder="1" applyAlignment="1">
      <alignment horizontal="center" vertical="center" wrapText="1"/>
    </xf>
    <xf numFmtId="0" fontId="35" fillId="13" borderId="38" xfId="0" applyFont="1" applyFill="1" applyBorder="1" applyAlignment="1">
      <alignment horizontal="center" vertical="center"/>
    </xf>
    <xf numFmtId="0" fontId="35" fillId="13" borderId="39" xfId="0" applyFont="1" applyFill="1" applyBorder="1" applyAlignment="1">
      <alignment horizontal="center" vertical="center"/>
    </xf>
    <xf numFmtId="0" fontId="35" fillId="13" borderId="40" xfId="0" applyFont="1" applyFill="1" applyBorder="1" applyAlignment="1">
      <alignment horizontal="center" vertical="center"/>
    </xf>
    <xf numFmtId="0" fontId="26" fillId="0" borderId="38" xfId="0" applyFont="1" applyBorder="1" applyAlignment="1">
      <alignment horizontal="center" vertical="center"/>
    </xf>
    <xf numFmtId="0" fontId="26" fillId="0" borderId="39" xfId="0" applyFont="1" applyBorder="1" applyAlignment="1">
      <alignment horizontal="center" vertical="center"/>
    </xf>
    <xf numFmtId="0" fontId="26" fillId="0" borderId="40" xfId="0" applyFont="1" applyBorder="1" applyAlignment="1">
      <alignment horizontal="center" vertical="center"/>
    </xf>
    <xf numFmtId="0" fontId="35" fillId="13" borderId="22" xfId="0" applyFont="1" applyFill="1" applyBorder="1" applyAlignment="1">
      <alignment horizontal="center" vertical="center" wrapText="1"/>
    </xf>
    <xf numFmtId="0" fontId="26" fillId="0" borderId="22" xfId="0" applyFont="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colors>
    <mruColors>
      <color rgb="FF0033A0"/>
      <color rgb="FF00843D"/>
      <color rgb="FF808080"/>
      <color rgb="FFDCE6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customschemas.google.com/relationships/workbookmetadata" Target="metadata"/><Relationship Id="rId2" Type="http://schemas.openxmlformats.org/officeDocument/2006/relationships/worksheet" Target="worksheets/sheet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22"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mailto:dgeneral@ciad.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99"/>
  <sheetViews>
    <sheetView showGridLines="0" zoomScale="120" zoomScaleNormal="120" workbookViewId="0">
      <selection activeCell="B26" sqref="B26:C26"/>
    </sheetView>
  </sheetViews>
  <sheetFormatPr baseColWidth="10" defaultColWidth="14.453125" defaultRowHeight="15" customHeight="1"/>
  <cols>
    <col min="1" max="1" width="26" customWidth="1"/>
    <col min="2" max="2" width="64" customWidth="1"/>
    <col min="3" max="3" width="58" customWidth="1"/>
    <col min="4" max="6" width="8.7265625" customWidth="1"/>
  </cols>
  <sheetData>
    <row r="1" spans="1:3" ht="30" customHeight="1">
      <c r="A1" s="106" t="s">
        <v>0</v>
      </c>
      <c r="B1" s="107"/>
      <c r="C1" s="108"/>
    </row>
    <row r="2" spans="1:3" ht="21.75" customHeight="1">
      <c r="A2" s="109" t="s">
        <v>3</v>
      </c>
      <c r="B2" s="107"/>
      <c r="C2" s="108"/>
    </row>
    <row r="3" spans="1:3" ht="14.5">
      <c r="A3" s="1"/>
      <c r="B3" s="1"/>
      <c r="C3" s="1"/>
    </row>
    <row r="4" spans="1:3" ht="19.5" customHeight="1">
      <c r="A4" s="110" t="s">
        <v>6</v>
      </c>
      <c r="B4" s="107"/>
      <c r="C4" s="108"/>
    </row>
    <row r="5" spans="1:3" ht="15" customHeight="1">
      <c r="A5" s="45" t="s">
        <v>8</v>
      </c>
      <c r="B5" s="45" t="s">
        <v>9</v>
      </c>
      <c r="C5" s="45" t="s">
        <v>11</v>
      </c>
    </row>
    <row r="6" spans="1:3" ht="37.5" customHeight="1">
      <c r="A6" s="46" t="s">
        <v>13</v>
      </c>
      <c r="B6" s="47" t="s">
        <v>21</v>
      </c>
      <c r="C6" s="47" t="s">
        <v>23</v>
      </c>
    </row>
    <row r="7" spans="1:3" ht="28.5" customHeight="1">
      <c r="A7" s="46" t="s">
        <v>24</v>
      </c>
      <c r="B7" s="47" t="s">
        <v>26</v>
      </c>
      <c r="C7" s="47" t="s">
        <v>28</v>
      </c>
    </row>
    <row r="8" spans="1:3" ht="48" customHeight="1">
      <c r="A8" s="46" t="s">
        <v>29</v>
      </c>
      <c r="B8" s="47" t="s">
        <v>30</v>
      </c>
      <c r="C8" s="47" t="s">
        <v>32</v>
      </c>
    </row>
    <row r="9" spans="1:3" ht="100.5" customHeight="1">
      <c r="A9" s="46" t="s">
        <v>34</v>
      </c>
      <c r="B9" s="47" t="s">
        <v>35</v>
      </c>
      <c r="C9" s="47" t="s">
        <v>36</v>
      </c>
    </row>
    <row r="10" spans="1:3" ht="50.25" customHeight="1">
      <c r="A10" s="46" t="s">
        <v>38</v>
      </c>
      <c r="B10" s="47" t="s">
        <v>39</v>
      </c>
      <c r="C10" s="47" t="s">
        <v>40</v>
      </c>
    </row>
    <row r="11" spans="1:3" ht="24" customHeight="1">
      <c r="A11" s="46" t="s">
        <v>41</v>
      </c>
      <c r="B11" s="47" t="s">
        <v>43</v>
      </c>
      <c r="C11" s="47" t="s">
        <v>44</v>
      </c>
    </row>
    <row r="12" spans="1:3" ht="27" customHeight="1">
      <c r="A12" s="46" t="s">
        <v>46</v>
      </c>
      <c r="B12" s="47" t="s">
        <v>47</v>
      </c>
      <c r="C12" s="47" t="s">
        <v>50</v>
      </c>
    </row>
    <row r="13" spans="1:3" ht="15" customHeight="1">
      <c r="A13" s="46" t="s">
        <v>52</v>
      </c>
      <c r="B13" s="47" t="s">
        <v>54</v>
      </c>
      <c r="C13" s="47" t="s">
        <v>56</v>
      </c>
    </row>
    <row r="14" spans="1:3" ht="15" customHeight="1">
      <c r="A14" s="46" t="s">
        <v>58</v>
      </c>
      <c r="B14" s="47" t="s">
        <v>59</v>
      </c>
      <c r="C14" s="47" t="s">
        <v>56</v>
      </c>
    </row>
    <row r="15" spans="1:3" ht="15" customHeight="1">
      <c r="A15" s="46" t="s">
        <v>60</v>
      </c>
      <c r="B15" s="47" t="s">
        <v>61</v>
      </c>
      <c r="C15" s="47" t="s">
        <v>56</v>
      </c>
    </row>
    <row r="16" spans="1:3" ht="15" customHeight="1">
      <c r="A16" s="46" t="s">
        <v>63</v>
      </c>
      <c r="B16" s="47" t="s">
        <v>65</v>
      </c>
      <c r="C16" s="47" t="s">
        <v>56</v>
      </c>
    </row>
    <row r="17" spans="1:3" ht="14.5">
      <c r="A17" s="1"/>
      <c r="B17" s="1"/>
      <c r="C17" s="1"/>
    </row>
    <row r="18" spans="1:3" ht="19.5" customHeight="1">
      <c r="A18" s="110" t="s">
        <v>69</v>
      </c>
      <c r="B18" s="107"/>
      <c r="C18" s="108"/>
    </row>
    <row r="19" spans="1:3" ht="56.25" customHeight="1">
      <c r="A19" s="45" t="s">
        <v>71</v>
      </c>
      <c r="B19" s="104" t="s">
        <v>73</v>
      </c>
      <c r="C19" s="105"/>
    </row>
    <row r="20" spans="1:3" ht="30.75" customHeight="1">
      <c r="A20" s="45" t="s">
        <v>74</v>
      </c>
      <c r="B20" s="104" t="s">
        <v>75</v>
      </c>
      <c r="C20" s="105"/>
    </row>
    <row r="21" spans="1:3" ht="52.5" customHeight="1">
      <c r="A21" s="45" t="s">
        <v>77</v>
      </c>
      <c r="B21" s="104" t="s">
        <v>78</v>
      </c>
      <c r="C21" s="105"/>
    </row>
    <row r="22" spans="1:3" ht="76.5" customHeight="1">
      <c r="A22" s="45" t="s">
        <v>80</v>
      </c>
      <c r="B22" s="104" t="s">
        <v>81</v>
      </c>
      <c r="C22" s="105"/>
    </row>
    <row r="23" spans="1:3" ht="90.75" customHeight="1">
      <c r="A23" s="45" t="s">
        <v>82</v>
      </c>
      <c r="B23" s="104" t="s">
        <v>500</v>
      </c>
      <c r="C23" s="105"/>
    </row>
    <row r="24" spans="1:3" ht="45" customHeight="1">
      <c r="A24" s="45" t="s">
        <v>87</v>
      </c>
      <c r="B24" s="104" t="s">
        <v>89</v>
      </c>
      <c r="C24" s="105"/>
    </row>
    <row r="25" spans="1:3" ht="45" customHeight="1">
      <c r="A25" s="45" t="s">
        <v>90</v>
      </c>
      <c r="B25" s="104" t="s">
        <v>91</v>
      </c>
      <c r="C25" s="105"/>
    </row>
    <row r="26" spans="1:3" ht="32.25" customHeight="1">
      <c r="A26" s="45" t="s">
        <v>92</v>
      </c>
      <c r="B26" s="104" t="s">
        <v>501</v>
      </c>
      <c r="C26" s="105"/>
    </row>
    <row r="27" spans="1:3" ht="15.75" customHeight="1">
      <c r="A27" s="1"/>
      <c r="B27" s="1"/>
      <c r="C27" s="1"/>
    </row>
    <row r="28" spans="1:3" ht="15.75" customHeight="1">
      <c r="A28" s="1"/>
      <c r="B28" s="1"/>
      <c r="C28" s="1"/>
    </row>
    <row r="29" spans="1:3" ht="15.75" customHeight="1">
      <c r="A29" s="1"/>
      <c r="B29" s="1"/>
      <c r="C29" s="1"/>
    </row>
    <row r="30" spans="1:3" ht="15.75" customHeight="1">
      <c r="A30" s="1"/>
      <c r="B30" s="1"/>
      <c r="C30" s="1"/>
    </row>
    <row r="31" spans="1:3" ht="15.75" customHeight="1">
      <c r="A31" s="1"/>
      <c r="B31" s="1"/>
      <c r="C31" s="1"/>
    </row>
    <row r="32" spans="1:3" ht="15.75" customHeight="1">
      <c r="A32" s="1"/>
      <c r="B32" s="48"/>
      <c r="C32" s="1"/>
    </row>
    <row r="33" spans="1:3" ht="15.75" customHeight="1">
      <c r="A33" s="1"/>
      <c r="B33" s="1"/>
      <c r="C33" s="1"/>
    </row>
    <row r="34" spans="1:3" ht="15.75" customHeight="1">
      <c r="A34" s="1"/>
      <c r="B34" s="1"/>
      <c r="C34" s="1"/>
    </row>
    <row r="35" spans="1:3" ht="15.75" customHeight="1">
      <c r="A35" s="1"/>
      <c r="B35" s="1"/>
      <c r="C35" s="1"/>
    </row>
    <row r="36" spans="1:3" ht="15.75" customHeight="1">
      <c r="A36" s="1"/>
      <c r="B36" s="1"/>
      <c r="C36" s="1"/>
    </row>
    <row r="37" spans="1:3" ht="15.75" customHeight="1">
      <c r="A37" s="1"/>
      <c r="B37" s="1"/>
      <c r="C37" s="1"/>
    </row>
    <row r="38" spans="1:3" ht="15.75" customHeight="1">
      <c r="A38" s="1"/>
      <c r="B38" s="1"/>
      <c r="C38" s="1"/>
    </row>
    <row r="39" spans="1:3" ht="15.75" customHeight="1">
      <c r="A39" s="1"/>
      <c r="B39" s="1"/>
      <c r="C39" s="1"/>
    </row>
    <row r="40" spans="1:3" ht="15.75" customHeight="1">
      <c r="A40" s="1"/>
      <c r="B40" s="1"/>
      <c r="C40" s="1"/>
    </row>
    <row r="41" spans="1:3" ht="15.75" customHeight="1">
      <c r="A41" s="1"/>
      <c r="B41" s="1"/>
      <c r="C41" s="1"/>
    </row>
    <row r="42" spans="1:3" ht="15.75" customHeight="1">
      <c r="A42" s="1"/>
      <c r="B42" s="1"/>
      <c r="C42" s="1"/>
    </row>
    <row r="43" spans="1:3" ht="15.75" customHeight="1">
      <c r="A43" s="1"/>
      <c r="B43" s="1"/>
      <c r="C43" s="1"/>
    </row>
    <row r="44" spans="1:3" ht="15.75" customHeight="1">
      <c r="A44" s="1"/>
      <c r="B44" s="1"/>
      <c r="C44" s="1"/>
    </row>
    <row r="45" spans="1:3" ht="15.75" customHeight="1">
      <c r="A45" s="1"/>
      <c r="B45" s="1"/>
      <c r="C45" s="1"/>
    </row>
    <row r="46" spans="1:3" ht="15.75" customHeight="1">
      <c r="A46" s="1"/>
      <c r="B46" s="1"/>
      <c r="C46" s="1"/>
    </row>
    <row r="47" spans="1:3" ht="15.75" customHeight="1">
      <c r="A47" s="1"/>
      <c r="B47" s="1"/>
      <c r="C47" s="1"/>
    </row>
    <row r="48" spans="1:3" ht="15.75" customHeight="1">
      <c r="A48" s="1"/>
      <c r="B48" s="1"/>
      <c r="C48" s="1"/>
    </row>
    <row r="49" spans="1:3" ht="15.75" customHeight="1">
      <c r="A49" s="1"/>
      <c r="B49" s="1"/>
      <c r="C49" s="1"/>
    </row>
    <row r="50" spans="1:3" ht="15.75" customHeight="1">
      <c r="A50" s="1"/>
      <c r="B50" s="1"/>
      <c r="C50" s="1"/>
    </row>
    <row r="51" spans="1:3" ht="15.75" customHeight="1">
      <c r="A51" s="1"/>
      <c r="B51" s="1"/>
      <c r="C51" s="1"/>
    </row>
    <row r="52" spans="1:3" ht="15.75" customHeight="1">
      <c r="A52" s="1"/>
      <c r="B52" s="1"/>
      <c r="C52" s="1"/>
    </row>
    <row r="53" spans="1:3" ht="15.75" customHeight="1">
      <c r="A53" s="1"/>
      <c r="B53" s="1"/>
      <c r="C53" s="1"/>
    </row>
    <row r="54" spans="1:3" ht="15.75" customHeight="1">
      <c r="A54" s="1"/>
      <c r="B54" s="1"/>
      <c r="C54" s="1"/>
    </row>
    <row r="55" spans="1:3" ht="15.75" customHeight="1">
      <c r="A55" s="1"/>
      <c r="B55" s="1"/>
      <c r="C55" s="1"/>
    </row>
    <row r="56" spans="1:3" ht="15.75" customHeight="1">
      <c r="A56" s="1"/>
      <c r="B56" s="1"/>
      <c r="C56" s="1"/>
    </row>
    <row r="57" spans="1:3" ht="15.75" customHeight="1">
      <c r="A57" s="1"/>
      <c r="B57" s="1"/>
      <c r="C57" s="1"/>
    </row>
    <row r="58" spans="1:3" ht="15.75" customHeight="1">
      <c r="A58" s="1"/>
      <c r="B58" s="1"/>
      <c r="C58" s="1"/>
    </row>
    <row r="59" spans="1:3" ht="15.75" customHeight="1">
      <c r="A59" s="1"/>
      <c r="B59" s="1"/>
      <c r="C59" s="1"/>
    </row>
    <row r="60" spans="1:3" ht="15.75" customHeight="1">
      <c r="A60" s="1"/>
      <c r="B60" s="1"/>
      <c r="C60" s="1"/>
    </row>
    <row r="61" spans="1:3" ht="15.75" customHeight="1">
      <c r="A61" s="1"/>
      <c r="B61" s="1"/>
      <c r="C61" s="1"/>
    </row>
    <row r="62" spans="1:3" ht="15.75" customHeight="1">
      <c r="A62" s="1"/>
      <c r="B62" s="1"/>
      <c r="C62" s="1"/>
    </row>
    <row r="63" spans="1:3" ht="15.75" customHeight="1">
      <c r="A63" s="1"/>
      <c r="B63" s="1"/>
      <c r="C63" s="1"/>
    </row>
    <row r="64" spans="1:3" ht="15.75" customHeight="1">
      <c r="A64" s="1"/>
      <c r="B64" s="1"/>
      <c r="C64" s="1"/>
    </row>
    <row r="65" spans="1:3" ht="15.75" customHeight="1">
      <c r="A65" s="1"/>
      <c r="B65" s="1"/>
      <c r="C65" s="1"/>
    </row>
    <row r="66" spans="1:3" ht="15.75" customHeight="1">
      <c r="A66" s="1"/>
      <c r="B66" s="1"/>
      <c r="C66" s="1"/>
    </row>
    <row r="67" spans="1:3" ht="15.75" customHeight="1">
      <c r="A67" s="1"/>
      <c r="B67" s="1"/>
      <c r="C67" s="1"/>
    </row>
    <row r="68" spans="1:3" ht="15.75" customHeight="1">
      <c r="A68" s="1"/>
      <c r="B68" s="1"/>
      <c r="C68" s="1"/>
    </row>
    <row r="69" spans="1:3" ht="15.75" customHeight="1">
      <c r="A69" s="1"/>
      <c r="B69" s="1"/>
      <c r="C69" s="1"/>
    </row>
    <row r="70" spans="1:3" ht="15.75" customHeight="1">
      <c r="A70" s="1"/>
      <c r="B70" s="1"/>
      <c r="C70" s="1"/>
    </row>
    <row r="71" spans="1:3" ht="15.75" customHeight="1">
      <c r="A71" s="1"/>
      <c r="B71" s="1"/>
      <c r="C71" s="1"/>
    </row>
    <row r="72" spans="1:3" ht="15.75" customHeight="1">
      <c r="A72" s="1"/>
      <c r="B72" s="1"/>
      <c r="C72" s="1"/>
    </row>
    <row r="73" spans="1:3" ht="15.75" customHeight="1">
      <c r="A73" s="1"/>
      <c r="B73" s="1"/>
      <c r="C73" s="1"/>
    </row>
    <row r="74" spans="1:3" ht="15.75" customHeight="1">
      <c r="A74" s="1"/>
      <c r="B74" s="1"/>
      <c r="C74" s="1"/>
    </row>
    <row r="75" spans="1:3" ht="15.75" customHeight="1">
      <c r="A75" s="1"/>
      <c r="B75" s="1"/>
      <c r="C75" s="1"/>
    </row>
    <row r="76" spans="1:3" ht="15.75" customHeight="1">
      <c r="A76" s="1"/>
      <c r="B76" s="1"/>
      <c r="C76" s="1"/>
    </row>
    <row r="77" spans="1:3" ht="15.75" customHeight="1">
      <c r="A77" s="1"/>
      <c r="B77" s="1"/>
      <c r="C77" s="1"/>
    </row>
    <row r="78" spans="1:3" ht="15.75" customHeight="1">
      <c r="A78" s="1"/>
      <c r="B78" s="1"/>
      <c r="C78" s="1"/>
    </row>
    <row r="79" spans="1:3" ht="15.75" customHeight="1">
      <c r="A79" s="1"/>
      <c r="B79" s="1"/>
      <c r="C79" s="1"/>
    </row>
    <row r="80" spans="1:3" ht="15.75" customHeight="1">
      <c r="A80" s="1"/>
      <c r="B80" s="1"/>
      <c r="C80" s="1"/>
    </row>
    <row r="81" spans="1:3" ht="15.75" customHeight="1">
      <c r="A81" s="1"/>
      <c r="B81" s="1"/>
      <c r="C81" s="1"/>
    </row>
    <row r="82" spans="1:3" ht="15.75" customHeight="1">
      <c r="A82" s="1"/>
      <c r="B82" s="1"/>
      <c r="C82" s="1"/>
    </row>
    <row r="83" spans="1:3" ht="15.75" customHeight="1">
      <c r="A83" s="1"/>
      <c r="B83" s="1"/>
      <c r="C83" s="1"/>
    </row>
    <row r="84" spans="1:3" ht="15.75" customHeight="1">
      <c r="A84" s="1"/>
      <c r="B84" s="1"/>
      <c r="C84" s="1"/>
    </row>
    <row r="85" spans="1:3" ht="15.75" customHeight="1">
      <c r="A85" s="1"/>
      <c r="B85" s="1"/>
      <c r="C85" s="1"/>
    </row>
    <row r="86" spans="1:3" ht="15.75" customHeight="1">
      <c r="A86" s="1"/>
      <c r="B86" s="1"/>
      <c r="C86" s="1"/>
    </row>
    <row r="87" spans="1:3" ht="15.75" customHeight="1">
      <c r="A87" s="1"/>
      <c r="B87" s="1"/>
      <c r="C87" s="1"/>
    </row>
    <row r="88" spans="1:3" ht="15.75" customHeight="1">
      <c r="A88" s="1"/>
      <c r="B88" s="1"/>
      <c r="C88" s="1"/>
    </row>
    <row r="89" spans="1:3" ht="15.75" customHeight="1">
      <c r="A89" s="1"/>
      <c r="B89" s="1"/>
      <c r="C89" s="1"/>
    </row>
    <row r="90" spans="1:3" ht="15.75" customHeight="1">
      <c r="A90" s="1"/>
      <c r="B90" s="1"/>
      <c r="C90" s="1"/>
    </row>
    <row r="91" spans="1:3" ht="15.75" customHeight="1">
      <c r="A91" s="1"/>
      <c r="B91" s="1"/>
      <c r="C91" s="1"/>
    </row>
    <row r="92" spans="1:3" ht="15.75" customHeight="1">
      <c r="A92" s="1"/>
      <c r="B92" s="1"/>
      <c r="C92" s="1"/>
    </row>
    <row r="93" spans="1:3" ht="15.75" customHeight="1">
      <c r="A93" s="1"/>
      <c r="B93" s="1"/>
      <c r="C93" s="1"/>
    </row>
    <row r="94" spans="1:3" ht="15.75" customHeight="1">
      <c r="A94" s="1"/>
      <c r="B94" s="1"/>
      <c r="C94" s="1"/>
    </row>
    <row r="95" spans="1:3" ht="15.75" customHeight="1">
      <c r="A95" s="1"/>
      <c r="B95" s="1"/>
      <c r="C95" s="1"/>
    </row>
    <row r="96" spans="1:3" ht="15.75" customHeight="1">
      <c r="A96" s="1"/>
      <c r="B96" s="1"/>
      <c r="C96" s="1"/>
    </row>
    <row r="97" spans="1:3" ht="15.75" customHeight="1">
      <c r="A97" s="1"/>
      <c r="B97" s="1"/>
      <c r="C97" s="1"/>
    </row>
    <row r="98" spans="1:3" ht="15.75" customHeight="1">
      <c r="A98" s="1"/>
      <c r="B98" s="1"/>
      <c r="C98" s="1"/>
    </row>
    <row r="99" spans="1:3" ht="15.75" customHeight="1">
      <c r="A99" s="1"/>
      <c r="B99" s="1"/>
      <c r="C99" s="1"/>
    </row>
    <row r="100" spans="1:3" ht="15.75" customHeight="1">
      <c r="A100" s="1"/>
      <c r="B100" s="1"/>
      <c r="C100" s="1"/>
    </row>
    <row r="101" spans="1:3" ht="15.75" customHeight="1">
      <c r="A101" s="1"/>
      <c r="B101" s="1"/>
      <c r="C101" s="1"/>
    </row>
    <row r="102" spans="1:3" ht="15.75" customHeight="1">
      <c r="A102" s="1"/>
      <c r="B102" s="1"/>
      <c r="C102" s="1"/>
    </row>
    <row r="103" spans="1:3" ht="15.75" customHeight="1">
      <c r="A103" s="1"/>
      <c r="B103" s="1"/>
      <c r="C103" s="1"/>
    </row>
    <row r="104" spans="1:3" ht="15.75" customHeight="1">
      <c r="A104" s="1"/>
      <c r="B104" s="1"/>
      <c r="C104" s="1"/>
    </row>
    <row r="105" spans="1:3" ht="15.75" customHeight="1">
      <c r="A105" s="1"/>
      <c r="B105" s="1"/>
      <c r="C105" s="1"/>
    </row>
    <row r="106" spans="1:3" ht="15.75" customHeight="1">
      <c r="A106" s="1"/>
      <c r="B106" s="1"/>
      <c r="C106" s="1"/>
    </row>
    <row r="107" spans="1:3" ht="15.75" customHeight="1">
      <c r="A107" s="1"/>
      <c r="B107" s="1"/>
      <c r="C107" s="1"/>
    </row>
    <row r="108" spans="1:3" ht="15.75" customHeight="1">
      <c r="A108" s="1"/>
      <c r="B108" s="1"/>
      <c r="C108" s="1"/>
    </row>
    <row r="109" spans="1:3" ht="15.75" customHeight="1">
      <c r="A109" s="1"/>
      <c r="B109" s="1"/>
      <c r="C109" s="1"/>
    </row>
    <row r="110" spans="1:3" ht="15.75" customHeight="1">
      <c r="A110" s="1"/>
      <c r="B110" s="1"/>
      <c r="C110" s="1"/>
    </row>
    <row r="111" spans="1:3" ht="15.75" customHeight="1">
      <c r="A111" s="1"/>
      <c r="B111" s="1"/>
      <c r="C111" s="1"/>
    </row>
    <row r="112" spans="1:3" ht="15.75" customHeight="1">
      <c r="A112" s="1"/>
      <c r="B112" s="1"/>
      <c r="C112" s="1"/>
    </row>
    <row r="113" spans="1:3" ht="15.75" customHeight="1">
      <c r="A113" s="1"/>
      <c r="B113" s="1"/>
      <c r="C113" s="1"/>
    </row>
    <row r="114" spans="1:3" ht="15.75" customHeight="1">
      <c r="A114" s="1"/>
      <c r="B114" s="1"/>
      <c r="C114" s="1"/>
    </row>
    <row r="115" spans="1:3" ht="15.75" customHeight="1">
      <c r="A115" s="1"/>
      <c r="B115" s="1"/>
      <c r="C115" s="1"/>
    </row>
    <row r="116" spans="1:3" ht="15.75" customHeight="1">
      <c r="A116" s="1"/>
      <c r="B116" s="1"/>
      <c r="C116" s="1"/>
    </row>
    <row r="117" spans="1:3" ht="15.75" customHeight="1">
      <c r="A117" s="1"/>
      <c r="B117" s="1"/>
      <c r="C117" s="1"/>
    </row>
    <row r="118" spans="1:3" ht="15.75" customHeight="1">
      <c r="A118" s="1"/>
      <c r="B118" s="1"/>
      <c r="C118" s="1"/>
    </row>
    <row r="119" spans="1:3" ht="15.75" customHeight="1">
      <c r="A119" s="1"/>
      <c r="B119" s="1"/>
      <c r="C119" s="1"/>
    </row>
    <row r="120" spans="1:3" ht="15.75" customHeight="1">
      <c r="A120" s="1"/>
      <c r="B120" s="1"/>
      <c r="C120" s="1"/>
    </row>
    <row r="121" spans="1:3" ht="15.75" customHeight="1">
      <c r="A121" s="1"/>
      <c r="B121" s="1"/>
      <c r="C121" s="1"/>
    </row>
    <row r="122" spans="1:3" ht="15.75" customHeight="1">
      <c r="A122" s="1"/>
      <c r="B122" s="1"/>
      <c r="C122" s="1"/>
    </row>
    <row r="123" spans="1:3" ht="15.75" customHeight="1">
      <c r="A123" s="1"/>
      <c r="B123" s="1"/>
      <c r="C123" s="1"/>
    </row>
    <row r="124" spans="1:3" ht="15.75" customHeight="1">
      <c r="A124" s="1"/>
      <c r="B124" s="1"/>
      <c r="C124" s="1"/>
    </row>
    <row r="125" spans="1:3" ht="15.75" customHeight="1">
      <c r="A125" s="1"/>
      <c r="B125" s="1"/>
      <c r="C125" s="1"/>
    </row>
    <row r="126" spans="1:3" ht="15.75" customHeight="1">
      <c r="A126" s="1"/>
      <c r="B126" s="1"/>
      <c r="C126" s="1"/>
    </row>
    <row r="127" spans="1:3" ht="15.75" customHeight="1">
      <c r="A127" s="1"/>
      <c r="B127" s="1"/>
      <c r="C127" s="1"/>
    </row>
    <row r="128" spans="1:3" ht="15.75" customHeight="1">
      <c r="A128" s="1"/>
      <c r="B128" s="1"/>
      <c r="C128" s="1"/>
    </row>
    <row r="129" spans="1:3" ht="15.75" customHeight="1">
      <c r="A129" s="1"/>
      <c r="B129" s="1"/>
      <c r="C129" s="1"/>
    </row>
    <row r="130" spans="1:3" ht="15.75" customHeight="1">
      <c r="A130" s="1"/>
      <c r="B130" s="1"/>
      <c r="C130" s="1"/>
    </row>
    <row r="131" spans="1:3" ht="15.75" customHeight="1">
      <c r="A131" s="1"/>
      <c r="B131" s="1"/>
      <c r="C131" s="1"/>
    </row>
    <row r="132" spans="1:3" ht="15.75" customHeight="1">
      <c r="A132" s="1"/>
      <c r="B132" s="1"/>
      <c r="C132" s="1"/>
    </row>
    <row r="133" spans="1:3" ht="15.75" customHeight="1">
      <c r="A133" s="1"/>
      <c r="B133" s="1"/>
      <c r="C133" s="1"/>
    </row>
    <row r="134" spans="1:3" ht="15.75" customHeight="1">
      <c r="A134" s="1"/>
      <c r="B134" s="1"/>
      <c r="C134" s="1"/>
    </row>
    <row r="135" spans="1:3" ht="15.75" customHeight="1">
      <c r="A135" s="1"/>
      <c r="B135" s="1"/>
      <c r="C135" s="1"/>
    </row>
    <row r="136" spans="1:3" ht="15.75" customHeight="1">
      <c r="A136" s="1"/>
      <c r="B136" s="1"/>
      <c r="C136" s="1"/>
    </row>
    <row r="137" spans="1:3" ht="15.75" customHeight="1">
      <c r="A137" s="1"/>
      <c r="B137" s="1"/>
      <c r="C137" s="1"/>
    </row>
    <row r="138" spans="1:3" ht="15.75" customHeight="1">
      <c r="A138" s="1"/>
      <c r="B138" s="1"/>
      <c r="C138" s="1"/>
    </row>
    <row r="139" spans="1:3" ht="15.75" customHeight="1">
      <c r="A139" s="1"/>
      <c r="B139" s="1"/>
      <c r="C139" s="1"/>
    </row>
    <row r="140" spans="1:3" ht="15.75" customHeight="1">
      <c r="A140" s="1"/>
      <c r="B140" s="1"/>
      <c r="C140" s="1"/>
    </row>
    <row r="141" spans="1:3" ht="15.75" customHeight="1">
      <c r="A141" s="1"/>
      <c r="B141" s="1"/>
      <c r="C141" s="1"/>
    </row>
    <row r="142" spans="1:3" ht="15.75" customHeight="1">
      <c r="A142" s="1"/>
      <c r="B142" s="1"/>
      <c r="C142" s="1"/>
    </row>
    <row r="143" spans="1:3" ht="15.75" customHeight="1">
      <c r="A143" s="1"/>
      <c r="B143" s="1"/>
      <c r="C143" s="1"/>
    </row>
    <row r="144" spans="1:3" ht="15.75" customHeight="1">
      <c r="A144" s="1"/>
      <c r="B144" s="1"/>
      <c r="C144" s="1"/>
    </row>
    <row r="145" spans="1:3" ht="15.75" customHeight="1">
      <c r="A145" s="1"/>
      <c r="B145" s="1"/>
      <c r="C145" s="1"/>
    </row>
    <row r="146" spans="1:3" ht="15.75" customHeight="1">
      <c r="A146" s="1"/>
      <c r="B146" s="1"/>
      <c r="C146" s="1"/>
    </row>
    <row r="147" spans="1:3" ht="15.75" customHeight="1">
      <c r="A147" s="1"/>
      <c r="B147" s="1"/>
      <c r="C147" s="1"/>
    </row>
    <row r="148" spans="1:3" ht="15.75" customHeight="1">
      <c r="A148" s="1"/>
      <c r="B148" s="1"/>
      <c r="C148" s="1"/>
    </row>
    <row r="149" spans="1:3" ht="15.75" customHeight="1">
      <c r="A149" s="1"/>
      <c r="B149" s="1"/>
      <c r="C149" s="1"/>
    </row>
    <row r="150" spans="1:3" ht="15.75" customHeight="1">
      <c r="A150" s="1"/>
      <c r="B150" s="1"/>
      <c r="C150" s="1"/>
    </row>
    <row r="151" spans="1:3" ht="15.75" customHeight="1">
      <c r="A151" s="1"/>
      <c r="B151" s="1"/>
      <c r="C151" s="1"/>
    </row>
    <row r="152" spans="1:3" ht="15.75" customHeight="1">
      <c r="A152" s="1"/>
      <c r="B152" s="1"/>
      <c r="C152" s="1"/>
    </row>
    <row r="153" spans="1:3" ht="15.75" customHeight="1">
      <c r="A153" s="1"/>
      <c r="B153" s="1"/>
      <c r="C153" s="1"/>
    </row>
    <row r="154" spans="1:3" ht="15.75" customHeight="1">
      <c r="A154" s="1"/>
      <c r="B154" s="1"/>
      <c r="C154" s="1"/>
    </row>
    <row r="155" spans="1:3" ht="15.75" customHeight="1">
      <c r="A155" s="1"/>
      <c r="B155" s="1"/>
      <c r="C155" s="1"/>
    </row>
    <row r="156" spans="1:3" ht="15.75" customHeight="1">
      <c r="A156" s="1"/>
      <c r="B156" s="1"/>
      <c r="C156" s="1"/>
    </row>
    <row r="157" spans="1:3" ht="15.75" customHeight="1">
      <c r="A157" s="1"/>
      <c r="B157" s="1"/>
      <c r="C157" s="1"/>
    </row>
    <row r="158" spans="1:3" ht="15.75" customHeight="1">
      <c r="A158" s="1"/>
      <c r="B158" s="1"/>
      <c r="C158" s="1"/>
    </row>
    <row r="159" spans="1:3" ht="15.75" customHeight="1">
      <c r="A159" s="1"/>
      <c r="B159" s="1"/>
      <c r="C159" s="1"/>
    </row>
    <row r="160" spans="1:3" ht="15.75" customHeight="1">
      <c r="A160" s="1"/>
      <c r="B160" s="1"/>
      <c r="C160" s="1"/>
    </row>
    <row r="161" spans="1:3" ht="15.75" customHeight="1">
      <c r="A161" s="1"/>
      <c r="B161" s="1"/>
      <c r="C161" s="1"/>
    </row>
    <row r="162" spans="1:3" ht="15.75" customHeight="1">
      <c r="A162" s="1"/>
      <c r="B162" s="1"/>
      <c r="C162" s="1"/>
    </row>
    <row r="163" spans="1:3" ht="15.75" customHeight="1">
      <c r="A163" s="1"/>
      <c r="B163" s="1"/>
      <c r="C163" s="1"/>
    </row>
    <row r="164" spans="1:3" ht="15.75" customHeight="1">
      <c r="A164" s="1"/>
      <c r="B164" s="1"/>
      <c r="C164" s="1"/>
    </row>
    <row r="165" spans="1:3" ht="15.75" customHeight="1">
      <c r="A165" s="1"/>
      <c r="B165" s="1"/>
      <c r="C165" s="1"/>
    </row>
    <row r="166" spans="1:3" ht="15.75" customHeight="1">
      <c r="A166" s="1"/>
      <c r="B166" s="1"/>
      <c r="C166" s="1"/>
    </row>
    <row r="167" spans="1:3" ht="15.75" customHeight="1">
      <c r="A167" s="1"/>
      <c r="B167" s="1"/>
      <c r="C167" s="1"/>
    </row>
    <row r="168" spans="1:3" ht="15.75" customHeight="1">
      <c r="A168" s="1"/>
      <c r="B168" s="1"/>
      <c r="C168" s="1"/>
    </row>
    <row r="169" spans="1:3" ht="15.75" customHeight="1">
      <c r="A169" s="1"/>
      <c r="B169" s="1"/>
      <c r="C169" s="1"/>
    </row>
    <row r="170" spans="1:3" ht="15.75" customHeight="1">
      <c r="A170" s="1"/>
      <c r="B170" s="1"/>
      <c r="C170" s="1"/>
    </row>
    <row r="171" spans="1:3" ht="15.75" customHeight="1">
      <c r="A171" s="1"/>
      <c r="B171" s="1"/>
      <c r="C171" s="1"/>
    </row>
    <row r="172" spans="1:3" ht="15.75" customHeight="1">
      <c r="A172" s="1"/>
      <c r="B172" s="1"/>
      <c r="C172" s="1"/>
    </row>
    <row r="173" spans="1:3" ht="15.75" customHeight="1">
      <c r="A173" s="1"/>
      <c r="B173" s="1"/>
      <c r="C173" s="1"/>
    </row>
    <row r="174" spans="1:3" ht="15.75" customHeight="1">
      <c r="A174" s="1"/>
      <c r="B174" s="1"/>
      <c r="C174" s="1"/>
    </row>
    <row r="175" spans="1:3" ht="15.75" customHeight="1">
      <c r="A175" s="1"/>
      <c r="B175" s="1"/>
      <c r="C175" s="1"/>
    </row>
    <row r="176" spans="1:3" ht="15.75" customHeight="1">
      <c r="A176" s="1"/>
      <c r="B176" s="1"/>
      <c r="C176" s="1"/>
    </row>
    <row r="177" spans="1:3" ht="15.75" customHeight="1">
      <c r="A177" s="1"/>
      <c r="B177" s="1"/>
      <c r="C177" s="1"/>
    </row>
    <row r="178" spans="1:3" ht="15.75" customHeight="1">
      <c r="A178" s="1"/>
      <c r="B178" s="1"/>
      <c r="C178" s="1"/>
    </row>
    <row r="179" spans="1:3" ht="15.75" customHeight="1">
      <c r="A179" s="1"/>
      <c r="B179" s="1"/>
      <c r="C179" s="1"/>
    </row>
    <row r="180" spans="1:3" ht="15.75" customHeight="1">
      <c r="A180" s="1"/>
      <c r="B180" s="1"/>
      <c r="C180" s="1"/>
    </row>
    <row r="181" spans="1:3" ht="15.75" customHeight="1">
      <c r="A181" s="1"/>
      <c r="B181" s="1"/>
      <c r="C181" s="1"/>
    </row>
    <row r="182" spans="1:3" ht="15.75" customHeight="1">
      <c r="A182" s="1"/>
      <c r="B182" s="1"/>
      <c r="C182" s="1"/>
    </row>
    <row r="183" spans="1:3" ht="15.75" customHeight="1">
      <c r="A183" s="1"/>
      <c r="B183" s="1"/>
      <c r="C183" s="1"/>
    </row>
    <row r="184" spans="1:3" ht="15.75" customHeight="1">
      <c r="A184" s="1"/>
      <c r="B184" s="1"/>
      <c r="C184" s="1"/>
    </row>
    <row r="185" spans="1:3" ht="15.75" customHeight="1">
      <c r="A185" s="1"/>
      <c r="B185" s="1"/>
      <c r="C185" s="1"/>
    </row>
    <row r="186" spans="1:3" ht="15.75" customHeight="1">
      <c r="A186" s="1"/>
      <c r="B186" s="1"/>
      <c r="C186" s="1"/>
    </row>
    <row r="187" spans="1:3" ht="15.75" customHeight="1">
      <c r="A187" s="1"/>
      <c r="B187" s="1"/>
      <c r="C187" s="1"/>
    </row>
    <row r="188" spans="1:3" ht="15.75" customHeight="1">
      <c r="A188" s="1"/>
      <c r="B188" s="1"/>
      <c r="C188" s="1"/>
    </row>
    <row r="189" spans="1:3" ht="15.75" customHeight="1">
      <c r="A189" s="1"/>
      <c r="B189" s="1"/>
      <c r="C189" s="1"/>
    </row>
    <row r="190" spans="1:3" ht="15.75" customHeight="1">
      <c r="A190" s="1"/>
      <c r="B190" s="1"/>
      <c r="C190" s="1"/>
    </row>
    <row r="191" spans="1:3" ht="15.75" customHeight="1">
      <c r="A191" s="1"/>
      <c r="B191" s="1"/>
      <c r="C191" s="1"/>
    </row>
    <row r="192" spans="1:3" ht="15.75" customHeight="1">
      <c r="A192" s="1"/>
      <c r="B192" s="1"/>
      <c r="C192" s="1"/>
    </row>
    <row r="193" spans="1:3" ht="15.75" customHeight="1">
      <c r="A193" s="1"/>
      <c r="B193" s="1"/>
      <c r="C193" s="1"/>
    </row>
    <row r="194" spans="1:3" ht="15.75" customHeight="1">
      <c r="A194" s="1"/>
      <c r="B194" s="1"/>
      <c r="C194" s="1"/>
    </row>
    <row r="195" spans="1:3" ht="15.75" customHeight="1">
      <c r="A195" s="1"/>
      <c r="B195" s="1"/>
      <c r="C195" s="1"/>
    </row>
    <row r="196" spans="1:3" ht="15.75" customHeight="1">
      <c r="A196" s="1"/>
      <c r="B196" s="1"/>
      <c r="C196" s="1"/>
    </row>
    <row r="197" spans="1:3" ht="15.75" customHeight="1">
      <c r="A197" s="1"/>
      <c r="B197" s="1"/>
      <c r="C197" s="1"/>
    </row>
    <row r="198" spans="1:3" ht="15.75" customHeight="1">
      <c r="A198" s="1"/>
      <c r="B198" s="1"/>
      <c r="C198" s="1"/>
    </row>
    <row r="199" spans="1:3" ht="15.75" customHeight="1">
      <c r="A199" s="1"/>
      <c r="B199" s="1"/>
      <c r="C199" s="1"/>
    </row>
    <row r="200" spans="1:3" ht="15.75" customHeight="1">
      <c r="A200" s="1"/>
      <c r="B200" s="1"/>
      <c r="C200" s="1"/>
    </row>
    <row r="201" spans="1:3" ht="15.75" customHeight="1">
      <c r="A201" s="1"/>
      <c r="B201" s="1"/>
      <c r="C201" s="1"/>
    </row>
    <row r="202" spans="1:3" ht="15.75" customHeight="1">
      <c r="A202" s="1"/>
      <c r="B202" s="1"/>
      <c r="C202" s="1"/>
    </row>
    <row r="203" spans="1:3" ht="15.75" customHeight="1">
      <c r="A203" s="1"/>
      <c r="B203" s="1"/>
      <c r="C203" s="1"/>
    </row>
    <row r="204" spans="1:3" ht="15.75" customHeight="1">
      <c r="A204" s="1"/>
      <c r="B204" s="1"/>
      <c r="C204" s="1"/>
    </row>
    <row r="205" spans="1:3" ht="15.75" customHeight="1">
      <c r="A205" s="1"/>
      <c r="B205" s="1"/>
      <c r="C205" s="1"/>
    </row>
    <row r="206" spans="1:3" ht="15.75" customHeight="1">
      <c r="A206" s="1"/>
      <c r="B206" s="1"/>
      <c r="C206" s="1"/>
    </row>
    <row r="207" spans="1:3" ht="15.75" customHeight="1">
      <c r="A207" s="1"/>
      <c r="B207" s="1"/>
      <c r="C207" s="1"/>
    </row>
    <row r="208" spans="1:3" ht="15.75" customHeight="1">
      <c r="A208" s="1"/>
      <c r="B208" s="1"/>
      <c r="C208" s="1"/>
    </row>
    <row r="209" spans="1:3" ht="15.75" customHeight="1">
      <c r="A209" s="1"/>
      <c r="B209" s="1"/>
      <c r="C209" s="1"/>
    </row>
    <row r="210" spans="1:3" ht="15.75" customHeight="1">
      <c r="A210" s="1"/>
      <c r="B210" s="1"/>
      <c r="C210" s="1"/>
    </row>
    <row r="211" spans="1:3" ht="15.75" customHeight="1">
      <c r="A211" s="1"/>
      <c r="B211" s="1"/>
      <c r="C211" s="1"/>
    </row>
    <row r="212" spans="1:3" ht="15.75" customHeight="1">
      <c r="A212" s="1"/>
      <c r="B212" s="1"/>
      <c r="C212" s="1"/>
    </row>
    <row r="213" spans="1:3" ht="15.75" customHeight="1">
      <c r="A213" s="1"/>
      <c r="B213" s="1"/>
      <c r="C213" s="1"/>
    </row>
    <row r="214" spans="1:3" ht="15.75" customHeight="1">
      <c r="A214" s="1"/>
      <c r="B214" s="1"/>
      <c r="C214" s="1"/>
    </row>
    <row r="215" spans="1:3" ht="15.75" customHeight="1">
      <c r="A215" s="1"/>
      <c r="B215" s="1"/>
      <c r="C215" s="1"/>
    </row>
    <row r="216" spans="1:3" ht="15.75" customHeight="1">
      <c r="A216" s="1"/>
      <c r="B216" s="1"/>
      <c r="C216" s="1"/>
    </row>
    <row r="217" spans="1:3" ht="15.75" customHeight="1">
      <c r="A217" s="1"/>
      <c r="B217" s="1"/>
      <c r="C217" s="1"/>
    </row>
    <row r="218" spans="1:3" ht="15.75" customHeight="1">
      <c r="A218" s="1"/>
      <c r="B218" s="1"/>
      <c r="C218" s="1"/>
    </row>
    <row r="219" spans="1:3" ht="15.75" customHeight="1">
      <c r="A219" s="1"/>
      <c r="B219" s="1"/>
      <c r="C219" s="1"/>
    </row>
    <row r="220" spans="1:3" ht="15.75" customHeight="1">
      <c r="A220" s="1"/>
      <c r="B220" s="1"/>
      <c r="C220" s="1"/>
    </row>
    <row r="221" spans="1:3" ht="15.75" customHeight="1">
      <c r="A221" s="1"/>
      <c r="B221" s="1"/>
      <c r="C221" s="1"/>
    </row>
    <row r="222" spans="1:3" ht="15.75" customHeight="1">
      <c r="A222" s="1"/>
      <c r="B222" s="1"/>
      <c r="C222" s="1"/>
    </row>
    <row r="223" spans="1:3" ht="15.75" customHeight="1">
      <c r="A223" s="1"/>
      <c r="B223" s="1"/>
      <c r="C223" s="1"/>
    </row>
    <row r="224" spans="1:3" ht="15.75" customHeight="1">
      <c r="A224" s="1"/>
      <c r="B224" s="1"/>
      <c r="C224" s="1"/>
    </row>
    <row r="225" spans="1:3" ht="15.75" customHeight="1">
      <c r="A225" s="1"/>
      <c r="B225" s="1"/>
      <c r="C225" s="1"/>
    </row>
    <row r="226" spans="1:3" ht="15.75" customHeight="1">
      <c r="A226" s="1"/>
      <c r="B226" s="1"/>
      <c r="C226" s="1"/>
    </row>
    <row r="227" spans="1:3" ht="15.75" customHeight="1"/>
    <row r="228" spans="1:3" ht="15.75" customHeight="1"/>
    <row r="229" spans="1:3" ht="15.75" customHeight="1"/>
    <row r="230" spans="1:3" ht="15.75" customHeight="1"/>
    <row r="231" spans="1:3" ht="15.75" customHeight="1"/>
    <row r="232" spans="1:3" ht="15.75" customHeight="1"/>
    <row r="233" spans="1:3" ht="15.75" customHeight="1"/>
    <row r="234" spans="1:3" ht="15.75" customHeight="1"/>
    <row r="235" spans="1:3" ht="15.75" customHeight="1"/>
    <row r="236" spans="1:3" ht="15.75" customHeight="1"/>
    <row r="237" spans="1:3" ht="15.75" customHeight="1"/>
    <row r="238" spans="1:3" ht="15.75" customHeight="1"/>
    <row r="239" spans="1:3" ht="15.75" customHeight="1"/>
    <row r="240" spans="1:3"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12">
    <mergeCell ref="B20:C20"/>
    <mergeCell ref="B21:C21"/>
    <mergeCell ref="A1:C1"/>
    <mergeCell ref="A2:C2"/>
    <mergeCell ref="A4:C4"/>
    <mergeCell ref="A18:C18"/>
    <mergeCell ref="B19:C19"/>
    <mergeCell ref="B22:C22"/>
    <mergeCell ref="B23:C23"/>
    <mergeCell ref="B24:C24"/>
    <mergeCell ref="B25:C25"/>
    <mergeCell ref="B26:C26"/>
  </mergeCells>
  <hyperlinks>
    <hyperlink ref="A6" location="'1. IDENTIFICACIÓN'!A1" display="1. IDENTIFICACIÓN" xr:uid="{00000000-0004-0000-0000-000000000000}"/>
    <hyperlink ref="A7" location="'2. JUSTIFICACIÓN'!A1" display="2. JUSTIFICACIÓN" xr:uid="{00000000-0004-0000-0000-000001000000}"/>
    <hyperlink ref="A8" location="'3. ESTRUCTURACIÓN'!A1" display="3. ESTRUCTURACIÓN" xr:uid="{00000000-0004-0000-0000-000002000000}"/>
    <hyperlink ref="A9" location="'4. MARCO LÓGICO'!A1" display="4. MARCO LÓGICO" xr:uid="{00000000-0004-0000-0000-000003000000}"/>
    <hyperlink ref="A10" location="'5. POG'!A1" display="5. POG" xr:uid="{00000000-0004-0000-0000-000004000000}"/>
    <hyperlink ref="A11" location="'6. FICHA RESUMEN'!A1" display="6. FICHA RESUMEN" xr:uid="{00000000-0004-0000-0000-000005000000}"/>
    <hyperlink ref="A12" location="'METAS ODS'!A1" display="METAS ODS" xr:uid="{00000000-0004-0000-0000-000006000000}"/>
    <hyperlink ref="A13" location="'ORIENTACIONES ML'!A1" display="ORIENTACIONES ML" xr:uid="{00000000-0004-0000-0000-000007000000}"/>
    <hyperlink ref="A14" location="'ORIENTACIONES POG'!A1" display="ORIENTACIONES POG" xr:uid="{00000000-0004-0000-0000-000008000000}"/>
    <hyperlink ref="A15" location="'DEFINICIÓN DE MODALIDADES'!A1" display="DEFINICIÓN DE MODALIDADES" xr:uid="{00000000-0004-0000-0000-000009000000}"/>
    <hyperlink ref="A16" location="'EJEMPLO ML'!A1" display="EJEMPLO ML" xr:uid="{00000000-0004-0000-0000-00000A000000}"/>
  </hyperlinks>
  <pageMargins left="0.75" right="0.75" top="1" bottom="1"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Z999"/>
  <sheetViews>
    <sheetView zoomScaleNormal="100" workbookViewId="0">
      <selection activeCell="B45" sqref="B45"/>
    </sheetView>
  </sheetViews>
  <sheetFormatPr baseColWidth="10" defaultColWidth="14.453125" defaultRowHeight="15" customHeight="1"/>
  <cols>
    <col min="1" max="1" width="42" customWidth="1"/>
    <col min="2" max="2" width="75" customWidth="1"/>
    <col min="3" max="3" width="45" customWidth="1"/>
    <col min="4" max="6" width="8.7265625" customWidth="1"/>
  </cols>
  <sheetData>
    <row r="1" spans="1:26" ht="30" customHeight="1">
      <c r="A1" s="106" t="s">
        <v>1</v>
      </c>
      <c r="B1" s="107"/>
      <c r="C1" s="108"/>
      <c r="D1" s="1"/>
      <c r="E1" s="1"/>
      <c r="F1" s="1"/>
      <c r="G1" s="1"/>
      <c r="H1" s="1"/>
      <c r="I1" s="1"/>
      <c r="J1" s="1"/>
      <c r="K1" s="1"/>
      <c r="L1" s="1"/>
      <c r="M1" s="1"/>
      <c r="N1" s="1"/>
      <c r="O1" s="1"/>
      <c r="P1" s="1"/>
      <c r="Q1" s="1"/>
      <c r="R1" s="1"/>
      <c r="S1" s="1"/>
      <c r="T1" s="1"/>
      <c r="U1" s="1"/>
      <c r="V1" s="1"/>
      <c r="W1" s="1"/>
      <c r="X1" s="1"/>
      <c r="Y1" s="1"/>
      <c r="Z1" s="1"/>
    </row>
    <row r="2" spans="1:26" ht="19.5" customHeight="1">
      <c r="A2" s="109" t="s">
        <v>14</v>
      </c>
      <c r="B2" s="107"/>
      <c r="C2" s="108"/>
      <c r="D2" s="1"/>
      <c r="E2" s="1"/>
      <c r="F2" s="1"/>
      <c r="G2" s="1"/>
      <c r="H2" s="1"/>
      <c r="I2" s="1"/>
      <c r="J2" s="1"/>
      <c r="K2" s="1"/>
      <c r="L2" s="1"/>
      <c r="M2" s="1"/>
      <c r="N2" s="1"/>
      <c r="O2" s="1"/>
      <c r="P2" s="1"/>
      <c r="Q2" s="1"/>
      <c r="R2" s="1"/>
      <c r="S2" s="1"/>
      <c r="T2" s="1"/>
      <c r="U2" s="1"/>
      <c r="V2" s="1"/>
      <c r="W2" s="1"/>
      <c r="X2" s="1"/>
      <c r="Y2" s="1"/>
      <c r="Z2" s="1"/>
    </row>
    <row r="3" spans="1:26" ht="14.25" customHeight="1">
      <c r="A3" s="1"/>
      <c r="B3" s="1"/>
      <c r="C3" s="1"/>
      <c r="D3" s="1"/>
      <c r="E3" s="1"/>
      <c r="F3" s="1"/>
      <c r="G3" s="1"/>
      <c r="H3" s="1"/>
      <c r="I3" s="1"/>
      <c r="J3" s="1"/>
      <c r="K3" s="1"/>
      <c r="L3" s="1"/>
      <c r="M3" s="1"/>
      <c r="N3" s="1"/>
      <c r="O3" s="1"/>
      <c r="P3" s="1"/>
      <c r="Q3" s="1"/>
      <c r="R3" s="1"/>
      <c r="S3" s="1"/>
      <c r="T3" s="1"/>
      <c r="U3" s="1"/>
      <c r="V3" s="1"/>
      <c r="W3" s="1"/>
      <c r="X3" s="1"/>
      <c r="Y3" s="1"/>
      <c r="Z3" s="1"/>
    </row>
    <row r="4" spans="1:26" ht="14.25" customHeight="1">
      <c r="A4" s="114" t="s">
        <v>33</v>
      </c>
      <c r="B4" s="107"/>
      <c r="C4" s="108"/>
      <c r="D4" s="1"/>
      <c r="E4" s="1"/>
      <c r="F4" s="1"/>
      <c r="G4" s="1"/>
      <c r="H4" s="1"/>
      <c r="I4" s="1"/>
      <c r="J4" s="1"/>
      <c r="K4" s="1"/>
      <c r="L4" s="1"/>
      <c r="M4" s="1"/>
      <c r="N4" s="1"/>
      <c r="O4" s="1"/>
      <c r="P4" s="1"/>
      <c r="Q4" s="1"/>
      <c r="R4" s="1"/>
      <c r="S4" s="1"/>
      <c r="T4" s="1"/>
      <c r="U4" s="1"/>
      <c r="V4" s="1"/>
      <c r="W4" s="1"/>
      <c r="X4" s="1"/>
      <c r="Y4" s="1"/>
      <c r="Z4" s="1"/>
    </row>
    <row r="5" spans="1:26" ht="30" customHeight="1">
      <c r="A5" s="7" t="s">
        <v>49</v>
      </c>
      <c r="B5" s="93">
        <v>46259</v>
      </c>
      <c r="C5" s="9" t="s">
        <v>55</v>
      </c>
      <c r="D5" s="1"/>
      <c r="E5" s="1"/>
      <c r="F5" s="1"/>
      <c r="G5" s="1"/>
      <c r="H5" s="1"/>
      <c r="I5" s="1"/>
      <c r="J5" s="1"/>
      <c r="K5" s="1"/>
      <c r="L5" s="1"/>
      <c r="M5" s="1"/>
      <c r="N5" s="1"/>
      <c r="O5" s="1"/>
      <c r="P5" s="1"/>
      <c r="Q5" s="1"/>
      <c r="R5" s="1"/>
      <c r="S5" s="1"/>
      <c r="T5" s="1"/>
      <c r="U5" s="1"/>
      <c r="V5" s="1"/>
      <c r="W5" s="1"/>
      <c r="X5" s="1"/>
      <c r="Y5" s="1"/>
      <c r="Z5" s="1"/>
    </row>
    <row r="6" spans="1:26" ht="44.25" customHeight="1">
      <c r="A6" s="7" t="s">
        <v>67</v>
      </c>
      <c r="B6" s="61" t="s">
        <v>546</v>
      </c>
      <c r="C6" s="9" t="s">
        <v>70</v>
      </c>
      <c r="D6" s="1"/>
      <c r="E6" s="1"/>
      <c r="F6" s="1"/>
      <c r="G6" s="1"/>
      <c r="H6" s="1"/>
      <c r="I6" s="1"/>
      <c r="J6" s="1"/>
      <c r="K6" s="1"/>
      <c r="L6" s="1"/>
      <c r="M6" s="1"/>
      <c r="N6" s="1"/>
      <c r="O6" s="1"/>
      <c r="P6" s="1"/>
      <c r="Q6" s="1"/>
      <c r="R6" s="1"/>
      <c r="S6" s="1"/>
      <c r="T6" s="1"/>
      <c r="U6" s="1"/>
      <c r="V6" s="1"/>
      <c r="W6" s="1"/>
      <c r="X6" s="1"/>
      <c r="Y6" s="1"/>
      <c r="Z6" s="1"/>
    </row>
    <row r="7" spans="1:26" ht="30" customHeight="1">
      <c r="A7" s="7" t="s">
        <v>79</v>
      </c>
      <c r="B7" s="61" t="s">
        <v>436</v>
      </c>
      <c r="C7" s="9" t="s">
        <v>85</v>
      </c>
      <c r="D7" s="1"/>
      <c r="E7" s="1"/>
      <c r="F7" s="1"/>
      <c r="G7" s="1"/>
      <c r="H7" s="1"/>
      <c r="I7" s="1"/>
      <c r="J7" s="1"/>
      <c r="K7" s="1"/>
      <c r="L7" s="1"/>
      <c r="M7" s="1"/>
      <c r="N7" s="1"/>
      <c r="O7" s="1"/>
      <c r="P7" s="1"/>
      <c r="Q7" s="1"/>
      <c r="R7" s="1"/>
      <c r="S7" s="1"/>
      <c r="T7" s="1"/>
      <c r="U7" s="1"/>
      <c r="V7" s="1"/>
      <c r="W7" s="1"/>
      <c r="X7" s="1"/>
      <c r="Y7" s="1"/>
      <c r="Z7" s="1"/>
    </row>
    <row r="8" spans="1:26" ht="30" customHeight="1">
      <c r="A8" s="7" t="s">
        <v>94</v>
      </c>
      <c r="B8" s="5" t="s">
        <v>438</v>
      </c>
      <c r="C8" s="63" t="s">
        <v>96</v>
      </c>
      <c r="D8" s="1"/>
      <c r="E8" s="1"/>
      <c r="F8" s="1"/>
      <c r="G8" s="1"/>
      <c r="H8" s="1"/>
      <c r="I8" s="1"/>
      <c r="J8" s="1"/>
      <c r="K8" s="1"/>
      <c r="L8" s="1"/>
      <c r="M8" s="1"/>
      <c r="N8" s="1"/>
      <c r="O8" s="1"/>
      <c r="P8" s="1"/>
      <c r="Q8" s="1"/>
      <c r="R8" s="1"/>
      <c r="S8" s="1"/>
      <c r="T8" s="1"/>
      <c r="U8" s="1"/>
      <c r="V8" s="1"/>
      <c r="W8" s="1"/>
      <c r="X8" s="1"/>
      <c r="Y8" s="1"/>
      <c r="Z8" s="1"/>
    </row>
    <row r="9" spans="1:26" ht="30" customHeight="1">
      <c r="A9" s="7" t="s">
        <v>98</v>
      </c>
      <c r="B9" s="5" t="s">
        <v>243</v>
      </c>
      <c r="C9" s="63" t="s">
        <v>100</v>
      </c>
      <c r="D9" s="1"/>
      <c r="E9" s="1"/>
      <c r="F9" s="1"/>
      <c r="G9" s="1"/>
      <c r="H9" s="1"/>
      <c r="I9" s="1"/>
      <c r="J9" s="1"/>
      <c r="K9" s="1"/>
      <c r="L9" s="1"/>
      <c r="M9" s="1"/>
      <c r="N9" s="1"/>
      <c r="O9" s="1"/>
      <c r="P9" s="1"/>
      <c r="Q9" s="1"/>
      <c r="R9" s="1"/>
      <c r="S9" s="1"/>
      <c r="T9" s="1"/>
      <c r="U9" s="1"/>
      <c r="V9" s="1"/>
      <c r="W9" s="1"/>
      <c r="X9" s="1"/>
      <c r="Y9" s="1"/>
      <c r="Z9" s="1"/>
    </row>
    <row r="10" spans="1:26" ht="30" customHeight="1">
      <c r="A10" s="7" t="s">
        <v>101</v>
      </c>
      <c r="B10" s="5" t="s">
        <v>446</v>
      </c>
      <c r="C10" s="9" t="s">
        <v>96</v>
      </c>
      <c r="D10" s="1"/>
      <c r="E10" s="1"/>
      <c r="F10" s="1"/>
      <c r="G10" s="1"/>
      <c r="H10" s="1"/>
      <c r="I10" s="1"/>
      <c r="J10" s="1"/>
      <c r="K10" s="1"/>
      <c r="L10" s="1"/>
      <c r="M10" s="1"/>
      <c r="N10" s="1"/>
      <c r="O10" s="1"/>
      <c r="P10" s="1"/>
      <c r="Q10" s="1"/>
      <c r="R10" s="1"/>
      <c r="S10" s="1"/>
      <c r="T10" s="1"/>
      <c r="U10" s="1"/>
      <c r="V10" s="1"/>
      <c r="W10" s="1"/>
      <c r="X10" s="1"/>
      <c r="Y10" s="1"/>
      <c r="Z10" s="1"/>
    </row>
    <row r="11" spans="1:26" ht="36" customHeight="1">
      <c r="A11" s="7" t="s">
        <v>103</v>
      </c>
      <c r="B11" s="62">
        <v>24</v>
      </c>
      <c r="C11" s="9" t="s">
        <v>105</v>
      </c>
      <c r="D11" s="1"/>
      <c r="E11" s="1"/>
      <c r="F11" s="1"/>
      <c r="G11" s="1"/>
      <c r="H11" s="1"/>
      <c r="I11" s="1"/>
      <c r="J11" s="1"/>
      <c r="K11" s="1"/>
      <c r="L11" s="1"/>
      <c r="M11" s="1"/>
      <c r="N11" s="1"/>
      <c r="O11" s="1"/>
      <c r="P11" s="1"/>
      <c r="Q11" s="1"/>
      <c r="R11" s="1"/>
      <c r="S11" s="1"/>
      <c r="T11" s="1"/>
      <c r="U11" s="1"/>
      <c r="V11" s="1"/>
      <c r="W11" s="1"/>
      <c r="X11" s="1"/>
      <c r="Y11" s="1"/>
      <c r="Z11" s="1"/>
    </row>
    <row r="12" spans="1:26" ht="15.75" customHeight="1">
      <c r="A12" s="115" t="s">
        <v>109</v>
      </c>
      <c r="B12" s="107"/>
      <c r="C12" s="108"/>
      <c r="D12" s="1"/>
      <c r="E12" s="1"/>
      <c r="F12" s="1"/>
      <c r="G12" s="1"/>
      <c r="H12" s="1"/>
      <c r="I12" s="1"/>
      <c r="J12" s="1"/>
      <c r="K12" s="1"/>
      <c r="L12" s="1"/>
      <c r="M12" s="1"/>
      <c r="N12" s="1"/>
      <c r="O12" s="1"/>
      <c r="P12" s="1"/>
      <c r="Q12" s="1"/>
      <c r="R12" s="1"/>
      <c r="S12" s="1"/>
      <c r="T12" s="1"/>
      <c r="U12" s="1"/>
      <c r="V12" s="1"/>
      <c r="W12" s="1"/>
      <c r="X12" s="1"/>
      <c r="Y12" s="1"/>
      <c r="Z12" s="1"/>
    </row>
    <row r="13" spans="1:26" ht="30" customHeight="1">
      <c r="A13" s="7" t="s">
        <v>113</v>
      </c>
      <c r="B13" s="61" t="s">
        <v>547</v>
      </c>
      <c r="C13" s="9"/>
      <c r="D13" s="1"/>
      <c r="E13" s="1"/>
      <c r="F13" s="1"/>
      <c r="G13" s="1"/>
      <c r="H13" s="1"/>
      <c r="I13" s="1"/>
      <c r="J13" s="1"/>
      <c r="K13" s="1"/>
      <c r="L13" s="1"/>
      <c r="M13" s="1"/>
      <c r="N13" s="1"/>
      <c r="O13" s="1"/>
      <c r="P13" s="1"/>
      <c r="Q13" s="1"/>
      <c r="R13" s="1"/>
      <c r="S13" s="1"/>
      <c r="T13" s="1"/>
      <c r="U13" s="1"/>
      <c r="V13" s="1"/>
      <c r="W13" s="1"/>
      <c r="X13" s="1"/>
      <c r="Y13" s="1"/>
      <c r="Z13" s="1"/>
    </row>
    <row r="14" spans="1:26" ht="54.75" customHeight="1">
      <c r="A14" s="7" t="s">
        <v>116</v>
      </c>
      <c r="B14" s="5" t="s">
        <v>548</v>
      </c>
      <c r="C14" s="9"/>
      <c r="D14" s="1"/>
      <c r="E14" s="1"/>
      <c r="F14" s="1"/>
      <c r="G14" s="1"/>
      <c r="H14" s="1"/>
      <c r="I14" s="1"/>
      <c r="J14" s="1"/>
      <c r="K14" s="1"/>
      <c r="L14" s="1"/>
      <c r="M14" s="1"/>
      <c r="N14" s="1"/>
      <c r="O14" s="1"/>
      <c r="P14" s="1"/>
      <c r="Q14" s="1"/>
      <c r="R14" s="1"/>
      <c r="S14" s="1"/>
      <c r="T14" s="1"/>
      <c r="U14" s="1"/>
      <c r="V14" s="1"/>
      <c r="W14" s="1"/>
      <c r="X14" s="1"/>
      <c r="Y14" s="1"/>
      <c r="Z14" s="1"/>
    </row>
    <row r="15" spans="1:26" ht="50.25" customHeight="1">
      <c r="A15" s="7" t="s">
        <v>119</v>
      </c>
      <c r="B15" s="5" t="s">
        <v>549</v>
      </c>
      <c r="C15" s="9" t="s">
        <v>121</v>
      </c>
      <c r="D15" s="1"/>
      <c r="E15" s="1"/>
      <c r="F15" s="1"/>
      <c r="G15" s="1"/>
      <c r="H15" s="1"/>
      <c r="I15" s="1"/>
      <c r="J15" s="1"/>
      <c r="K15" s="1"/>
      <c r="L15" s="1"/>
      <c r="M15" s="1"/>
      <c r="N15" s="1"/>
      <c r="O15" s="1"/>
      <c r="P15" s="1"/>
      <c r="Q15" s="1"/>
      <c r="R15" s="1"/>
      <c r="S15" s="1"/>
      <c r="T15" s="1"/>
      <c r="U15" s="1"/>
      <c r="V15" s="1"/>
      <c r="W15" s="1"/>
      <c r="X15" s="1"/>
      <c r="Y15" s="1"/>
      <c r="Z15" s="1"/>
    </row>
    <row r="16" spans="1:26" ht="30" customHeight="1">
      <c r="A16" s="7" t="s">
        <v>123</v>
      </c>
      <c r="B16" s="5" t="s">
        <v>550</v>
      </c>
      <c r="C16" s="9"/>
      <c r="D16" s="1"/>
      <c r="E16" s="1"/>
      <c r="F16" s="1"/>
      <c r="G16" s="1"/>
      <c r="H16" s="1"/>
      <c r="I16" s="1"/>
      <c r="J16" s="1"/>
      <c r="K16" s="1"/>
      <c r="L16" s="1"/>
      <c r="M16" s="1"/>
      <c r="N16" s="1"/>
      <c r="O16" s="1"/>
      <c r="P16" s="1"/>
      <c r="Q16" s="1"/>
      <c r="R16" s="1"/>
      <c r="S16" s="1"/>
      <c r="T16" s="1"/>
      <c r="U16" s="1"/>
      <c r="V16" s="1"/>
      <c r="W16" s="1"/>
      <c r="X16" s="1"/>
      <c r="Y16" s="1"/>
      <c r="Z16" s="1"/>
    </row>
    <row r="17" spans="1:26" ht="30" customHeight="1">
      <c r="A17" s="7" t="s">
        <v>125</v>
      </c>
      <c r="B17" s="5" t="s">
        <v>551</v>
      </c>
      <c r="C17" s="9"/>
      <c r="D17" s="1"/>
      <c r="E17" s="1"/>
      <c r="F17" s="1"/>
      <c r="G17" s="1"/>
      <c r="H17" s="1"/>
      <c r="I17" s="1"/>
      <c r="J17" s="1"/>
      <c r="K17" s="1"/>
      <c r="L17" s="1"/>
      <c r="M17" s="1"/>
      <c r="N17" s="1"/>
      <c r="O17" s="1"/>
      <c r="P17" s="1"/>
      <c r="Q17" s="1"/>
      <c r="R17" s="1"/>
      <c r="S17" s="1"/>
      <c r="T17" s="1"/>
      <c r="U17" s="1"/>
      <c r="V17" s="1"/>
      <c r="W17" s="1"/>
      <c r="X17" s="1"/>
      <c r="Y17" s="1"/>
      <c r="Z17" s="1"/>
    </row>
    <row r="18" spans="1:26" ht="30" customHeight="1">
      <c r="A18" s="7" t="s">
        <v>128</v>
      </c>
      <c r="B18" s="5" t="s">
        <v>552</v>
      </c>
      <c r="C18" s="9"/>
      <c r="D18" s="1"/>
      <c r="E18" s="1"/>
      <c r="F18" s="1"/>
      <c r="G18" s="1"/>
      <c r="H18" s="1"/>
      <c r="I18" s="1"/>
      <c r="J18" s="1"/>
      <c r="K18" s="1"/>
      <c r="L18" s="1"/>
      <c r="M18" s="1"/>
      <c r="N18" s="1"/>
      <c r="O18" s="1"/>
      <c r="P18" s="1"/>
      <c r="Q18" s="1"/>
      <c r="R18" s="1"/>
      <c r="S18" s="1"/>
      <c r="T18" s="1"/>
      <c r="U18" s="1"/>
      <c r="V18" s="1"/>
      <c r="W18" s="1"/>
      <c r="X18" s="1"/>
      <c r="Y18" s="1"/>
      <c r="Z18" s="1"/>
    </row>
    <row r="19" spans="1:26" ht="30" customHeight="1">
      <c r="A19" s="7" t="s">
        <v>132</v>
      </c>
      <c r="B19" s="95" t="s">
        <v>553</v>
      </c>
      <c r="C19" s="9"/>
      <c r="D19" s="1"/>
      <c r="E19" s="1"/>
      <c r="F19" s="1"/>
      <c r="G19" s="1"/>
      <c r="H19" s="1"/>
      <c r="I19" s="1"/>
      <c r="J19" s="1"/>
      <c r="K19" s="1"/>
      <c r="L19" s="1"/>
      <c r="M19" s="1"/>
      <c r="N19" s="1"/>
      <c r="O19" s="1"/>
      <c r="P19" s="1"/>
      <c r="Q19" s="1"/>
      <c r="R19" s="1"/>
      <c r="S19" s="1"/>
      <c r="T19" s="1"/>
      <c r="U19" s="1"/>
      <c r="V19" s="1"/>
      <c r="W19" s="1"/>
      <c r="X19" s="1"/>
      <c r="Y19" s="1"/>
      <c r="Z19" s="1"/>
    </row>
    <row r="20" spans="1:26" ht="30" customHeight="1">
      <c r="A20" s="7" t="s">
        <v>133</v>
      </c>
      <c r="B20" s="11" t="s">
        <v>554</v>
      </c>
      <c r="C20" s="1"/>
      <c r="D20" s="1"/>
      <c r="E20" s="1"/>
      <c r="F20" s="1"/>
      <c r="G20" s="1"/>
      <c r="H20" s="1"/>
      <c r="I20" s="1"/>
      <c r="J20" s="1"/>
      <c r="K20" s="1"/>
      <c r="L20" s="1"/>
      <c r="M20" s="1"/>
      <c r="N20" s="1"/>
      <c r="O20" s="1"/>
      <c r="P20" s="1"/>
      <c r="Q20" s="1"/>
      <c r="R20" s="1"/>
      <c r="S20" s="1"/>
      <c r="T20" s="1"/>
      <c r="U20" s="1"/>
      <c r="V20" s="1"/>
      <c r="W20" s="1"/>
      <c r="X20" s="1"/>
      <c r="Y20" s="1"/>
      <c r="Z20" s="1"/>
    </row>
    <row r="21" spans="1:26" ht="45.75" customHeight="1">
      <c r="A21" s="7" t="s">
        <v>134</v>
      </c>
      <c r="B21" s="5" t="s">
        <v>555</v>
      </c>
      <c r="C21" s="9"/>
      <c r="D21" s="1"/>
      <c r="E21" s="1"/>
      <c r="F21" s="1"/>
      <c r="G21" s="1"/>
      <c r="H21" s="1"/>
      <c r="I21" s="1"/>
      <c r="J21" s="1"/>
      <c r="K21" s="1"/>
      <c r="L21" s="1"/>
      <c r="M21" s="1"/>
      <c r="N21" s="1"/>
      <c r="O21" s="1"/>
      <c r="P21" s="1"/>
      <c r="Q21" s="1"/>
      <c r="R21" s="1"/>
      <c r="S21" s="1"/>
      <c r="T21" s="1"/>
      <c r="U21" s="1"/>
      <c r="V21" s="1"/>
      <c r="W21" s="1"/>
      <c r="X21" s="1"/>
      <c r="Y21" s="1"/>
      <c r="Z21" s="1"/>
    </row>
    <row r="22" spans="1:26" ht="30" customHeight="1">
      <c r="A22" s="7" t="s">
        <v>135</v>
      </c>
      <c r="B22" s="5" t="s">
        <v>556</v>
      </c>
      <c r="C22" s="9" t="s">
        <v>136</v>
      </c>
      <c r="D22" s="1"/>
      <c r="E22" s="1"/>
      <c r="F22" s="1"/>
      <c r="G22" s="1"/>
      <c r="H22" s="1"/>
      <c r="I22" s="1"/>
      <c r="J22" s="1"/>
      <c r="K22" s="1"/>
      <c r="L22" s="1"/>
      <c r="M22" s="1"/>
      <c r="N22" s="1"/>
      <c r="O22" s="1"/>
      <c r="P22" s="1"/>
      <c r="Q22" s="1"/>
      <c r="R22" s="1"/>
      <c r="S22" s="1"/>
      <c r="T22" s="1"/>
      <c r="U22" s="1"/>
      <c r="V22" s="1"/>
      <c r="W22" s="1"/>
      <c r="X22" s="1"/>
      <c r="Y22" s="1"/>
      <c r="Z22" s="1"/>
    </row>
    <row r="23" spans="1:26" ht="30" customHeight="1">
      <c r="A23" s="7" t="s">
        <v>137</v>
      </c>
      <c r="B23" s="5" t="s">
        <v>557</v>
      </c>
      <c r="C23" s="9"/>
      <c r="D23" s="1"/>
      <c r="E23" s="1"/>
      <c r="F23" s="1"/>
      <c r="G23" s="1"/>
      <c r="H23" s="1"/>
      <c r="I23" s="1"/>
      <c r="J23" s="1"/>
      <c r="K23" s="1"/>
      <c r="L23" s="1"/>
      <c r="M23" s="1"/>
      <c r="N23" s="1"/>
      <c r="O23" s="1"/>
      <c r="P23" s="1"/>
      <c r="Q23" s="1"/>
      <c r="R23" s="1"/>
      <c r="S23" s="1"/>
      <c r="T23" s="1"/>
      <c r="U23" s="1"/>
      <c r="V23" s="1"/>
      <c r="W23" s="1"/>
      <c r="X23" s="1"/>
      <c r="Y23" s="1"/>
      <c r="Z23" s="1"/>
    </row>
    <row r="24" spans="1:26" ht="15.75" customHeight="1">
      <c r="A24" s="116" t="s">
        <v>138</v>
      </c>
      <c r="B24" s="107"/>
      <c r="C24" s="108"/>
      <c r="D24" s="1"/>
      <c r="E24" s="1"/>
      <c r="F24" s="1"/>
      <c r="G24" s="1"/>
      <c r="H24" s="1"/>
      <c r="I24" s="1"/>
      <c r="J24" s="1"/>
      <c r="K24" s="1"/>
      <c r="L24" s="1"/>
      <c r="M24" s="1"/>
      <c r="N24" s="1"/>
      <c r="O24" s="1"/>
      <c r="P24" s="1"/>
      <c r="Q24" s="1"/>
      <c r="R24" s="1"/>
      <c r="S24" s="1"/>
      <c r="T24" s="1"/>
      <c r="U24" s="1"/>
      <c r="V24" s="1"/>
      <c r="W24" s="1"/>
      <c r="X24" s="1"/>
      <c r="Y24" s="1"/>
      <c r="Z24" s="1"/>
    </row>
    <row r="25" spans="1:26" ht="30" customHeight="1">
      <c r="A25" s="7" t="s">
        <v>113</v>
      </c>
      <c r="B25" s="61" t="s">
        <v>558</v>
      </c>
      <c r="C25" s="9"/>
      <c r="D25" s="1"/>
      <c r="E25" s="1"/>
      <c r="F25" s="1"/>
      <c r="G25" s="1"/>
      <c r="H25" s="1"/>
      <c r="I25" s="1"/>
      <c r="J25" s="1"/>
      <c r="K25" s="1"/>
      <c r="L25" s="1"/>
      <c r="M25" s="1"/>
      <c r="N25" s="1"/>
      <c r="O25" s="1"/>
      <c r="P25" s="1"/>
      <c r="Q25" s="1"/>
      <c r="R25" s="1"/>
      <c r="S25" s="1"/>
      <c r="T25" s="1"/>
      <c r="U25" s="1"/>
      <c r="V25" s="1"/>
      <c r="W25" s="1"/>
      <c r="X25" s="1"/>
      <c r="Y25" s="1"/>
      <c r="Z25" s="1"/>
    </row>
    <row r="26" spans="1:26" ht="87.75" customHeight="1">
      <c r="A26" s="7" t="s">
        <v>116</v>
      </c>
      <c r="B26" s="5" t="s">
        <v>559</v>
      </c>
      <c r="C26" s="9"/>
      <c r="D26" s="1"/>
      <c r="E26" s="1"/>
      <c r="F26" s="1"/>
      <c r="G26" s="1"/>
      <c r="H26" s="1"/>
      <c r="I26" s="1"/>
      <c r="J26" s="1"/>
      <c r="K26" s="1"/>
      <c r="L26" s="1"/>
      <c r="M26" s="1"/>
      <c r="N26" s="1"/>
      <c r="O26" s="1"/>
      <c r="P26" s="1"/>
      <c r="Q26" s="1"/>
      <c r="R26" s="1"/>
      <c r="S26" s="1"/>
      <c r="T26" s="1"/>
      <c r="U26" s="1"/>
      <c r="V26" s="1"/>
      <c r="W26" s="1"/>
      <c r="X26" s="1"/>
      <c r="Y26" s="1"/>
      <c r="Z26" s="1"/>
    </row>
    <row r="27" spans="1:26" ht="59.25" customHeight="1">
      <c r="A27" s="7" t="s">
        <v>119</v>
      </c>
      <c r="B27" s="5" t="s">
        <v>560</v>
      </c>
      <c r="C27" s="9" t="s">
        <v>139</v>
      </c>
      <c r="D27" s="1"/>
      <c r="E27" s="1"/>
      <c r="F27" s="1"/>
      <c r="G27" s="1"/>
      <c r="H27" s="1"/>
      <c r="I27" s="1"/>
      <c r="J27" s="1"/>
      <c r="K27" s="1"/>
      <c r="L27" s="1"/>
      <c r="M27" s="1"/>
      <c r="N27" s="1"/>
      <c r="O27" s="1"/>
      <c r="P27" s="1"/>
      <c r="Q27" s="1"/>
      <c r="R27" s="1"/>
      <c r="S27" s="1"/>
      <c r="T27" s="1"/>
      <c r="U27" s="1"/>
      <c r="V27" s="1"/>
      <c r="W27" s="1"/>
      <c r="X27" s="1"/>
      <c r="Y27" s="1"/>
      <c r="Z27" s="1"/>
    </row>
    <row r="28" spans="1:26" ht="30" customHeight="1">
      <c r="A28" s="7" t="s">
        <v>123</v>
      </c>
      <c r="B28" s="5" t="s">
        <v>561</v>
      </c>
      <c r="C28" s="9"/>
      <c r="D28" s="1"/>
      <c r="E28" s="1"/>
      <c r="F28" s="1"/>
      <c r="G28" s="1"/>
      <c r="H28" s="1"/>
      <c r="I28" s="1"/>
      <c r="J28" s="1"/>
      <c r="K28" s="1"/>
      <c r="L28" s="1"/>
      <c r="M28" s="1"/>
      <c r="N28" s="1"/>
      <c r="O28" s="1"/>
      <c r="P28" s="1"/>
      <c r="Q28" s="1"/>
      <c r="R28" s="1"/>
      <c r="S28" s="1"/>
      <c r="T28" s="1"/>
      <c r="U28" s="1"/>
      <c r="V28" s="1"/>
      <c r="W28" s="1"/>
      <c r="X28" s="1"/>
      <c r="Y28" s="1"/>
      <c r="Z28" s="1"/>
    </row>
    <row r="29" spans="1:26" ht="30" customHeight="1">
      <c r="A29" s="7" t="s">
        <v>125</v>
      </c>
      <c r="B29" s="5" t="s">
        <v>562</v>
      </c>
      <c r="C29" s="9"/>
      <c r="D29" s="1"/>
      <c r="E29" s="1"/>
      <c r="F29" s="1"/>
      <c r="G29" s="1"/>
      <c r="H29" s="1"/>
      <c r="I29" s="1"/>
      <c r="J29" s="1"/>
      <c r="K29" s="1"/>
      <c r="L29" s="1"/>
      <c r="M29" s="1"/>
      <c r="N29" s="1"/>
      <c r="O29" s="1"/>
      <c r="P29" s="1"/>
      <c r="Q29" s="1"/>
      <c r="R29" s="1"/>
      <c r="S29" s="1"/>
      <c r="T29" s="1"/>
      <c r="U29" s="1"/>
      <c r="V29" s="1"/>
      <c r="W29" s="1"/>
      <c r="X29" s="1"/>
      <c r="Y29" s="1"/>
      <c r="Z29" s="1"/>
    </row>
    <row r="30" spans="1:26" ht="30" customHeight="1">
      <c r="A30" s="7" t="s">
        <v>128</v>
      </c>
      <c r="B30" s="5" t="s">
        <v>563</v>
      </c>
      <c r="C30" s="9"/>
      <c r="D30" s="1"/>
      <c r="E30" s="1"/>
      <c r="F30" s="1"/>
      <c r="G30" s="1"/>
      <c r="H30" s="1"/>
      <c r="I30" s="1"/>
      <c r="J30" s="1"/>
      <c r="K30" s="1"/>
      <c r="L30" s="1"/>
      <c r="M30" s="1"/>
      <c r="N30" s="1"/>
      <c r="O30" s="1"/>
      <c r="P30" s="1"/>
      <c r="Q30" s="1"/>
      <c r="R30" s="1"/>
      <c r="S30" s="1"/>
      <c r="T30" s="1"/>
      <c r="U30" s="1"/>
      <c r="V30" s="1"/>
      <c r="W30" s="1"/>
      <c r="X30" s="1"/>
      <c r="Y30" s="1"/>
      <c r="Z30" s="1"/>
    </row>
    <row r="31" spans="1:26" ht="30" customHeight="1">
      <c r="A31" s="7" t="s">
        <v>132</v>
      </c>
      <c r="B31" s="94" t="s">
        <v>564</v>
      </c>
      <c r="C31" s="9"/>
      <c r="D31" s="1"/>
      <c r="E31" s="1"/>
      <c r="F31" s="1"/>
      <c r="G31" s="1"/>
      <c r="H31" s="1"/>
      <c r="I31" s="1"/>
      <c r="J31" s="1"/>
      <c r="K31" s="1"/>
      <c r="L31" s="1"/>
      <c r="M31" s="1"/>
      <c r="N31" s="1"/>
      <c r="O31" s="1"/>
      <c r="P31" s="1"/>
      <c r="Q31" s="1"/>
      <c r="R31" s="1"/>
      <c r="S31" s="1"/>
      <c r="T31" s="1"/>
      <c r="U31" s="1"/>
      <c r="V31" s="1"/>
      <c r="W31" s="1"/>
      <c r="X31" s="1"/>
      <c r="Y31" s="1"/>
      <c r="Z31" s="1"/>
    </row>
    <row r="32" spans="1:26" ht="30" customHeight="1">
      <c r="A32" s="7" t="s">
        <v>133</v>
      </c>
      <c r="B32" s="5" t="s">
        <v>565</v>
      </c>
      <c r="C32" s="9"/>
      <c r="D32" s="1"/>
      <c r="E32" s="1"/>
      <c r="F32" s="1"/>
      <c r="G32" s="1"/>
      <c r="H32" s="1"/>
      <c r="I32" s="1"/>
      <c r="J32" s="1"/>
      <c r="K32" s="1"/>
      <c r="L32" s="1"/>
      <c r="M32" s="1"/>
      <c r="N32" s="1"/>
      <c r="O32" s="1"/>
      <c r="P32" s="1"/>
      <c r="Q32" s="1"/>
      <c r="R32" s="1"/>
      <c r="S32" s="1"/>
      <c r="T32" s="1"/>
      <c r="U32" s="1"/>
      <c r="V32" s="1"/>
      <c r="W32" s="1"/>
      <c r="X32" s="1"/>
      <c r="Y32" s="1"/>
      <c r="Z32" s="1"/>
    </row>
    <row r="33" spans="1:26" ht="45.75" customHeight="1">
      <c r="A33" s="7" t="s">
        <v>134</v>
      </c>
      <c r="B33" s="82" t="s">
        <v>566</v>
      </c>
      <c r="C33" s="83"/>
      <c r="D33" s="1"/>
      <c r="E33" s="1"/>
      <c r="F33" s="1"/>
      <c r="G33" s="1"/>
      <c r="H33" s="1"/>
      <c r="I33" s="1"/>
      <c r="J33" s="1"/>
      <c r="K33" s="1"/>
      <c r="L33" s="1"/>
      <c r="M33" s="1"/>
      <c r="N33" s="1"/>
      <c r="O33" s="1"/>
      <c r="P33" s="1"/>
      <c r="Q33" s="1"/>
      <c r="R33" s="1"/>
      <c r="S33" s="1"/>
      <c r="T33" s="1"/>
      <c r="U33" s="1"/>
      <c r="V33" s="1"/>
      <c r="W33" s="1"/>
      <c r="X33" s="1"/>
      <c r="Y33" s="1"/>
      <c r="Z33" s="1"/>
    </row>
    <row r="34" spans="1:26" ht="30" customHeight="1">
      <c r="A34" s="7" t="s">
        <v>135</v>
      </c>
      <c r="B34" s="11" t="s">
        <v>567</v>
      </c>
      <c r="C34" s="81" t="s">
        <v>136</v>
      </c>
      <c r="D34" s="1"/>
      <c r="E34" s="1"/>
      <c r="F34" s="1"/>
      <c r="G34" s="1"/>
      <c r="H34" s="1"/>
      <c r="I34" s="1"/>
      <c r="J34" s="1"/>
      <c r="K34" s="1"/>
      <c r="L34" s="1"/>
      <c r="M34" s="1"/>
      <c r="N34" s="1"/>
      <c r="O34" s="1"/>
      <c r="P34" s="1"/>
      <c r="Q34" s="1"/>
      <c r="R34" s="1"/>
      <c r="S34" s="1"/>
      <c r="T34" s="1"/>
      <c r="U34" s="1"/>
      <c r="V34" s="1"/>
      <c r="W34" s="1"/>
      <c r="X34" s="1"/>
      <c r="Y34" s="1"/>
      <c r="Z34" s="1"/>
    </row>
    <row r="35" spans="1:26" ht="30" customHeight="1">
      <c r="A35" s="7" t="s">
        <v>137</v>
      </c>
      <c r="B35" s="5" t="s">
        <v>568</v>
      </c>
      <c r="C35" s="9"/>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9.5" customHeight="1">
      <c r="A37" s="111" t="s">
        <v>140</v>
      </c>
      <c r="B37" s="107"/>
      <c r="C37" s="108"/>
      <c r="D37" s="1"/>
      <c r="E37" s="1"/>
      <c r="F37" s="1"/>
      <c r="G37" s="1"/>
      <c r="H37" s="1"/>
      <c r="I37" s="1"/>
      <c r="J37" s="1"/>
      <c r="K37" s="1"/>
      <c r="L37" s="1"/>
      <c r="M37" s="1"/>
      <c r="N37" s="1"/>
      <c r="O37" s="1"/>
      <c r="P37" s="1"/>
      <c r="Q37" s="1"/>
      <c r="R37" s="1"/>
      <c r="S37" s="1"/>
      <c r="T37" s="1"/>
      <c r="U37" s="1"/>
      <c r="V37" s="1"/>
      <c r="W37" s="1"/>
      <c r="X37" s="1"/>
      <c r="Y37" s="1"/>
      <c r="Z37" s="1"/>
    </row>
    <row r="38" spans="1:26" ht="30" customHeight="1">
      <c r="A38" s="112" t="s">
        <v>141</v>
      </c>
      <c r="B38" s="113"/>
      <c r="C38" s="113"/>
      <c r="D38" s="1"/>
      <c r="E38" s="1"/>
      <c r="F38" s="1"/>
      <c r="G38" s="1"/>
      <c r="H38" s="1"/>
      <c r="I38" s="1"/>
      <c r="J38" s="1"/>
      <c r="K38" s="1"/>
      <c r="L38" s="1"/>
      <c r="M38" s="1"/>
      <c r="N38" s="1"/>
      <c r="O38" s="1"/>
      <c r="P38" s="1"/>
      <c r="Q38" s="1"/>
      <c r="R38" s="1"/>
      <c r="S38" s="1"/>
      <c r="T38" s="1"/>
      <c r="U38" s="1"/>
      <c r="V38" s="1"/>
      <c r="W38" s="1"/>
      <c r="X38" s="1"/>
      <c r="Y38" s="1"/>
      <c r="Z38" s="1"/>
    </row>
    <row r="39" spans="1:26" ht="24" customHeight="1">
      <c r="A39" s="7" t="s">
        <v>142</v>
      </c>
      <c r="B39" s="5" t="s">
        <v>569</v>
      </c>
      <c r="C39" s="1"/>
      <c r="D39" s="1"/>
      <c r="E39" s="1"/>
      <c r="F39" s="1"/>
      <c r="G39" s="1"/>
      <c r="H39" s="1"/>
      <c r="I39" s="1"/>
      <c r="J39" s="1"/>
      <c r="K39" s="1"/>
      <c r="L39" s="1"/>
      <c r="M39" s="1"/>
      <c r="N39" s="1"/>
      <c r="O39" s="1"/>
      <c r="P39" s="1"/>
      <c r="Q39" s="1"/>
      <c r="R39" s="1"/>
      <c r="S39" s="1"/>
      <c r="T39" s="1"/>
      <c r="U39" s="1"/>
      <c r="V39" s="1"/>
      <c r="W39" s="1"/>
      <c r="X39" s="1"/>
      <c r="Y39" s="1"/>
      <c r="Z39" s="1"/>
    </row>
    <row r="40" spans="1:26" ht="18" customHeight="1">
      <c r="A40" s="7" t="s">
        <v>83</v>
      </c>
      <c r="B40" s="5" t="s">
        <v>95</v>
      </c>
      <c r="C40" s="3" t="s">
        <v>143</v>
      </c>
      <c r="D40" s="1"/>
      <c r="E40" s="1"/>
      <c r="F40" s="1"/>
      <c r="G40" s="1"/>
      <c r="H40" s="1"/>
      <c r="I40" s="1"/>
      <c r="J40" s="1"/>
      <c r="K40" s="1"/>
      <c r="L40" s="1"/>
      <c r="M40" s="1"/>
      <c r="N40" s="1"/>
      <c r="O40" s="1"/>
      <c r="P40" s="1"/>
      <c r="Q40" s="1"/>
      <c r="R40" s="1"/>
      <c r="S40" s="1"/>
      <c r="T40" s="1"/>
      <c r="U40" s="1"/>
      <c r="V40" s="1"/>
      <c r="W40" s="1"/>
      <c r="X40" s="1"/>
      <c r="Y40" s="1"/>
      <c r="Z40" s="1"/>
    </row>
    <row r="41" spans="1:26" ht="24" customHeight="1">
      <c r="A41" s="7" t="s">
        <v>119</v>
      </c>
      <c r="B41" s="5" t="s">
        <v>570</v>
      </c>
      <c r="C41" s="3" t="s">
        <v>145</v>
      </c>
      <c r="D41" s="1"/>
      <c r="E41" s="1"/>
      <c r="F41" s="1"/>
      <c r="G41" s="1"/>
      <c r="H41" s="1"/>
      <c r="I41" s="1"/>
      <c r="J41" s="1"/>
      <c r="K41" s="1"/>
      <c r="L41" s="1"/>
      <c r="M41" s="1"/>
      <c r="N41" s="1"/>
      <c r="O41" s="1"/>
      <c r="P41" s="1"/>
      <c r="Q41" s="1"/>
      <c r="R41" s="1"/>
      <c r="S41" s="1"/>
      <c r="T41" s="1"/>
      <c r="U41" s="1"/>
      <c r="V41" s="1"/>
      <c r="W41" s="1"/>
      <c r="X41" s="1"/>
      <c r="Y41" s="1"/>
      <c r="Z41" s="1"/>
    </row>
    <row r="42" spans="1:26" ht="98.25" customHeight="1">
      <c r="A42" s="7" t="s">
        <v>116</v>
      </c>
      <c r="B42" s="5" t="s">
        <v>571</v>
      </c>
      <c r="C42" s="1"/>
      <c r="D42" s="1"/>
      <c r="E42" s="1"/>
      <c r="F42" s="1"/>
      <c r="G42" s="1"/>
      <c r="H42" s="1"/>
      <c r="I42" s="1"/>
      <c r="J42" s="1"/>
      <c r="K42" s="1"/>
      <c r="L42" s="1"/>
      <c r="M42" s="1"/>
      <c r="N42" s="1"/>
      <c r="O42" s="1"/>
      <c r="P42" s="1"/>
      <c r="Q42" s="1"/>
      <c r="R42" s="1"/>
      <c r="S42" s="1"/>
      <c r="T42" s="1"/>
      <c r="U42" s="1"/>
      <c r="V42" s="1"/>
      <c r="W42" s="1"/>
      <c r="X42" s="1"/>
      <c r="Y42" s="1"/>
      <c r="Z42" s="1"/>
    </row>
    <row r="43" spans="1:26" ht="77.25" customHeight="1">
      <c r="A43" s="7" t="s">
        <v>147</v>
      </c>
      <c r="B43" s="5" t="s">
        <v>572</v>
      </c>
      <c r="C43" s="1"/>
      <c r="D43" s="1"/>
      <c r="E43" s="1"/>
      <c r="F43" s="1"/>
      <c r="G43" s="1"/>
      <c r="H43" s="1"/>
      <c r="I43" s="1"/>
      <c r="J43" s="1"/>
      <c r="K43" s="1"/>
      <c r="L43" s="1"/>
      <c r="M43" s="1"/>
      <c r="N43" s="1"/>
      <c r="O43" s="1"/>
      <c r="P43" s="1"/>
      <c r="Q43" s="1"/>
      <c r="R43" s="1"/>
      <c r="S43" s="1"/>
      <c r="T43" s="1"/>
      <c r="U43" s="1"/>
      <c r="V43" s="1"/>
      <c r="W43" s="1"/>
      <c r="X43" s="1"/>
      <c r="Y43" s="1"/>
      <c r="Z43" s="1"/>
    </row>
    <row r="44" spans="1:26" ht="33" customHeight="1">
      <c r="A44" s="7" t="s">
        <v>155</v>
      </c>
      <c r="B44" s="5" t="s">
        <v>573</v>
      </c>
      <c r="C44" s="1"/>
      <c r="D44" s="1"/>
      <c r="E44" s="1"/>
      <c r="F44" s="1"/>
      <c r="G44" s="1"/>
      <c r="H44" s="1"/>
      <c r="I44" s="1"/>
      <c r="J44" s="1"/>
      <c r="K44" s="1"/>
      <c r="L44" s="1"/>
      <c r="M44" s="1"/>
      <c r="N44" s="1"/>
      <c r="O44" s="1"/>
      <c r="P44" s="1"/>
      <c r="Q44" s="1"/>
      <c r="R44" s="1"/>
      <c r="S44" s="1"/>
      <c r="T44" s="1"/>
      <c r="U44" s="1"/>
      <c r="V44" s="1"/>
      <c r="W44" s="1"/>
      <c r="X44" s="1"/>
      <c r="Y44" s="1"/>
      <c r="Z44" s="1"/>
    </row>
    <row r="45" spans="1:26" ht="80.25" customHeight="1">
      <c r="A45" s="7" t="s">
        <v>157</v>
      </c>
      <c r="B45" s="5" t="s">
        <v>574</v>
      </c>
      <c r="C45" s="1"/>
      <c r="D45" s="1"/>
      <c r="E45" s="1"/>
      <c r="F45" s="1"/>
      <c r="G45" s="1"/>
      <c r="H45" s="1"/>
      <c r="I45" s="1"/>
      <c r="J45" s="1"/>
      <c r="K45" s="1"/>
      <c r="L45" s="1"/>
      <c r="M45" s="1"/>
      <c r="N45" s="1"/>
      <c r="O45" s="1"/>
      <c r="P45" s="1"/>
      <c r="Q45" s="1"/>
      <c r="R45" s="1"/>
      <c r="S45" s="1"/>
      <c r="T45" s="1"/>
      <c r="U45" s="1"/>
      <c r="V45" s="1"/>
      <c r="W45" s="1"/>
      <c r="X45" s="1"/>
      <c r="Y45" s="1"/>
      <c r="Z45" s="1"/>
    </row>
    <row r="46" spans="1:26" ht="35.25" customHeight="1">
      <c r="A46" s="7" t="s">
        <v>159</v>
      </c>
      <c r="B46" s="5" t="s">
        <v>429</v>
      </c>
      <c r="C46" s="16" t="s">
        <v>160</v>
      </c>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row r="248" spans="1:26" ht="15.75" customHeight="1"/>
    <row r="249" spans="1:26" ht="15.75" customHeight="1"/>
    <row r="250" spans="1:26" ht="15.75" customHeight="1"/>
    <row r="251" spans="1:26" ht="15.75" customHeight="1"/>
    <row r="252" spans="1:26" ht="15.75" customHeight="1"/>
    <row r="253" spans="1:26" ht="15.75" customHeight="1"/>
    <row r="254" spans="1:26" ht="15.75" customHeight="1"/>
    <row r="255" spans="1:26" ht="15.75" customHeight="1"/>
    <row r="256" spans="1:2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7">
    <mergeCell ref="A37:C37"/>
    <mergeCell ref="A38:C38"/>
    <mergeCell ref="A1:C1"/>
    <mergeCell ref="A2:C2"/>
    <mergeCell ref="A4:C4"/>
    <mergeCell ref="A12:C12"/>
    <mergeCell ref="A24:C24"/>
  </mergeCells>
  <dataValidations count="6">
    <dataValidation type="list" allowBlank="1" sqref="B9" xr:uid="{00000000-0002-0000-0100-000000000000}">
      <formula1>INDIRECT("M_ODS_"&amp;TRIM(SUBSTITUTE(MID($B$8,4,3),".","")))</formula1>
    </dataValidation>
    <dataValidation type="list" allowBlank="1" sqref="B8 B10" xr:uid="{00000000-0002-0000-0100-000001000000}">
      <formula1>L_ODS</formula1>
    </dataValidation>
    <dataValidation type="list" allowBlank="1" sqref="B7" xr:uid="{00000000-0002-0000-0100-000002000000}">
      <formula1>L_AREAS</formula1>
    </dataValidation>
    <dataValidation type="decimal" allowBlank="1" sqref="B11" xr:uid="{00000000-0002-0000-0100-000003000000}">
      <formula1>1</formula1>
      <formula2>24</formula2>
    </dataValidation>
    <dataValidation type="list" allowBlank="1" sqref="B40" xr:uid="{00000000-0002-0000-0100-000004000000}">
      <formula1>L_PAIS</formula1>
    </dataValidation>
    <dataValidation type="list" allowBlank="1" sqref="B46" xr:uid="{00000000-0002-0000-0100-000005000000}">
      <formula1>L_SINO</formula1>
    </dataValidation>
  </dataValidations>
  <hyperlinks>
    <hyperlink ref="C9" location="'METAS ODS'!A1" display="Meta especifica del  ODS prioritario seleccionado. Consulte el detalle en la hoja «METAS ODS»." xr:uid="{10F3EE18-7A49-4F4C-A4C3-A1342CF8EF61}"/>
    <hyperlink ref="B19" r:id="rId1" xr:uid="{FF441AED-DB95-448A-9558-4C76E5F6A302}"/>
  </hyperlinks>
  <pageMargins left="0.75" right="0.75" top="1" bottom="1"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C1000"/>
  <sheetViews>
    <sheetView zoomScale="70" zoomScaleNormal="70" workbookViewId="0">
      <selection activeCell="B21" sqref="B21"/>
    </sheetView>
  </sheetViews>
  <sheetFormatPr baseColWidth="10" defaultColWidth="14.453125" defaultRowHeight="15" customHeight="1"/>
  <cols>
    <col min="1" max="1" width="42" customWidth="1"/>
    <col min="2" max="2" width="95" customWidth="1"/>
    <col min="3" max="3" width="45" customWidth="1"/>
    <col min="4" max="6" width="8.7265625" customWidth="1"/>
  </cols>
  <sheetData>
    <row r="1" spans="1:3" ht="27.75" customHeight="1">
      <c r="A1" s="122" t="s">
        <v>2</v>
      </c>
      <c r="B1" s="107"/>
      <c r="C1" s="108"/>
    </row>
    <row r="2" spans="1:3" ht="18" customHeight="1">
      <c r="A2" s="123" t="s">
        <v>4</v>
      </c>
      <c r="B2" s="107"/>
      <c r="C2" s="108"/>
    </row>
    <row r="3" spans="1:3" ht="14.25" customHeight="1">
      <c r="A3" s="1"/>
      <c r="B3" s="1"/>
      <c r="C3" s="1"/>
    </row>
    <row r="4" spans="1:3" ht="15.75" customHeight="1">
      <c r="A4" s="124" t="s">
        <v>7</v>
      </c>
      <c r="B4" s="107"/>
      <c r="C4" s="108"/>
    </row>
    <row r="5" spans="1:3" ht="14.25" customHeight="1">
      <c r="A5" s="1"/>
      <c r="B5" s="1"/>
      <c r="C5" s="1"/>
    </row>
    <row r="6" spans="1:3" ht="19.5" customHeight="1">
      <c r="A6" s="121" t="s">
        <v>10</v>
      </c>
      <c r="B6" s="107"/>
      <c r="C6" s="108"/>
    </row>
    <row r="7" spans="1:3" ht="27.75" customHeight="1">
      <c r="A7" s="112" t="s">
        <v>15</v>
      </c>
      <c r="B7" s="113"/>
      <c r="C7" s="113"/>
    </row>
    <row r="8" spans="1:3" ht="127.5" customHeight="1">
      <c r="A8" s="76" t="s">
        <v>16</v>
      </c>
      <c r="B8" s="117" t="s">
        <v>575</v>
      </c>
      <c r="C8" s="118"/>
    </row>
    <row r="9" spans="1:3" ht="121.5" customHeight="1">
      <c r="A9" s="77" t="s">
        <v>18</v>
      </c>
      <c r="B9" s="117" t="s">
        <v>576</v>
      </c>
      <c r="C9" s="118"/>
    </row>
    <row r="10" spans="1:3" ht="14.25" customHeight="1">
      <c r="A10" s="1"/>
      <c r="B10" s="1"/>
      <c r="C10" s="1"/>
    </row>
    <row r="11" spans="1:3" ht="19.5" customHeight="1">
      <c r="A11" s="121" t="s">
        <v>22</v>
      </c>
      <c r="B11" s="107"/>
      <c r="C11" s="108"/>
    </row>
    <row r="12" spans="1:3" ht="27.75" customHeight="1">
      <c r="A12" s="112" t="s">
        <v>25</v>
      </c>
      <c r="B12" s="113"/>
      <c r="C12" s="113"/>
    </row>
    <row r="13" spans="1:3" ht="144.75" customHeight="1">
      <c r="A13" s="76" t="s">
        <v>27</v>
      </c>
      <c r="B13" s="117" t="s">
        <v>577</v>
      </c>
      <c r="C13" s="118"/>
    </row>
    <row r="14" spans="1:3" ht="144.75" customHeight="1">
      <c r="A14" s="77" t="s">
        <v>31</v>
      </c>
      <c r="B14" s="117" t="s">
        <v>578</v>
      </c>
      <c r="C14" s="118"/>
    </row>
    <row r="15" spans="1:3" ht="14.25" customHeight="1">
      <c r="A15" s="1"/>
      <c r="B15" s="1"/>
      <c r="C15" s="1"/>
    </row>
    <row r="16" spans="1:3" ht="19.5" customHeight="1">
      <c r="A16" s="119" t="s">
        <v>495</v>
      </c>
      <c r="B16" s="107"/>
      <c r="C16" s="108"/>
    </row>
    <row r="17" spans="1:3" ht="27.75" customHeight="1">
      <c r="A17" s="120" t="s">
        <v>496</v>
      </c>
      <c r="B17" s="113"/>
      <c r="C17" s="113"/>
    </row>
    <row r="18" spans="1:3" ht="136.5" customHeight="1">
      <c r="A18" s="76" t="s">
        <v>45</v>
      </c>
      <c r="B18" s="117" t="s">
        <v>579</v>
      </c>
      <c r="C18" s="118"/>
    </row>
    <row r="19" spans="1:3" ht="136.5" customHeight="1">
      <c r="A19" s="77" t="s">
        <v>53</v>
      </c>
      <c r="B19" s="117" t="s">
        <v>580</v>
      </c>
      <c r="C19" s="118"/>
    </row>
    <row r="20" spans="1:3" ht="14.25" customHeight="1">
      <c r="A20" s="1"/>
      <c r="B20" s="1"/>
      <c r="C20" s="1"/>
    </row>
    <row r="21" spans="1:3" ht="14.25" customHeight="1">
      <c r="A21" s="1"/>
      <c r="B21" s="1"/>
      <c r="C21" s="1"/>
    </row>
    <row r="22" spans="1:3" ht="14.25" customHeight="1">
      <c r="A22" s="1"/>
      <c r="B22" s="1"/>
      <c r="C22" s="1"/>
    </row>
    <row r="23" spans="1:3" ht="14.25" customHeight="1">
      <c r="A23" s="1"/>
      <c r="B23" s="1"/>
      <c r="C23" s="1"/>
    </row>
    <row r="24" spans="1:3" ht="14.25" customHeight="1">
      <c r="A24" s="1"/>
      <c r="B24" s="1"/>
      <c r="C24" s="1"/>
    </row>
    <row r="25" spans="1:3" ht="14.25" customHeight="1">
      <c r="A25" s="1"/>
      <c r="B25" s="1"/>
      <c r="C25" s="1"/>
    </row>
    <row r="26" spans="1:3" ht="14.25" customHeight="1">
      <c r="A26" s="1"/>
      <c r="B26" s="1"/>
      <c r="C26" s="1"/>
    </row>
    <row r="27" spans="1:3" ht="14.25" customHeight="1">
      <c r="A27" s="1"/>
      <c r="B27" s="1"/>
      <c r="C27" s="1"/>
    </row>
    <row r="28" spans="1:3" ht="14.25" customHeight="1">
      <c r="A28" s="1"/>
      <c r="B28" s="1"/>
      <c r="C28" s="1"/>
    </row>
    <row r="29" spans="1:3" ht="14.25" customHeight="1">
      <c r="A29" s="1"/>
      <c r="B29" s="1"/>
      <c r="C29" s="1"/>
    </row>
    <row r="30" spans="1:3" ht="14.25" customHeight="1">
      <c r="A30" s="1"/>
      <c r="B30" s="1"/>
      <c r="C30" s="1"/>
    </row>
    <row r="31" spans="1:3" ht="14.25" customHeight="1">
      <c r="A31" s="1"/>
      <c r="B31" s="1"/>
      <c r="C31" s="1"/>
    </row>
    <row r="32" spans="1:3" ht="14.25" customHeight="1">
      <c r="A32" s="1"/>
      <c r="B32" s="1"/>
      <c r="C32" s="1"/>
    </row>
    <row r="33" spans="1:3" ht="14.25" customHeight="1">
      <c r="A33" s="1"/>
      <c r="B33" s="1"/>
      <c r="C33" s="1"/>
    </row>
    <row r="34" spans="1:3" ht="14.25" customHeight="1">
      <c r="A34" s="1"/>
      <c r="B34" s="1"/>
      <c r="C34" s="1"/>
    </row>
    <row r="35" spans="1:3" ht="14.25" customHeight="1">
      <c r="A35" s="1"/>
      <c r="B35" s="1"/>
      <c r="C35" s="1"/>
    </row>
    <row r="36" spans="1:3" ht="14.25" customHeight="1">
      <c r="A36" s="1"/>
      <c r="B36" s="1"/>
      <c r="C36" s="1"/>
    </row>
    <row r="37" spans="1:3" ht="14.25" customHeight="1">
      <c r="A37" s="1"/>
      <c r="B37" s="1"/>
      <c r="C37" s="1"/>
    </row>
    <row r="38" spans="1:3" ht="14.25" customHeight="1">
      <c r="A38" s="1"/>
      <c r="B38" s="1"/>
      <c r="C38" s="1"/>
    </row>
    <row r="39" spans="1:3" ht="14.25" customHeight="1">
      <c r="A39" s="1"/>
      <c r="B39" s="1"/>
      <c r="C39" s="1"/>
    </row>
    <row r="40" spans="1:3" ht="14.25" customHeight="1">
      <c r="A40" s="1"/>
      <c r="B40" s="1"/>
      <c r="C40" s="1"/>
    </row>
    <row r="41" spans="1:3" ht="14.25" customHeight="1">
      <c r="A41" s="1"/>
      <c r="B41" s="1"/>
      <c r="C41" s="1"/>
    </row>
    <row r="42" spans="1:3" ht="14.25" customHeight="1">
      <c r="A42" s="1"/>
      <c r="B42" s="1"/>
      <c r="C42" s="1"/>
    </row>
    <row r="43" spans="1:3" ht="14.25" customHeight="1">
      <c r="A43" s="1"/>
      <c r="B43" s="1"/>
      <c r="C43" s="1"/>
    </row>
    <row r="44" spans="1:3" ht="14.25" customHeight="1">
      <c r="A44" s="1"/>
      <c r="B44" s="1"/>
      <c r="C44" s="1"/>
    </row>
    <row r="45" spans="1:3" ht="14.25" customHeight="1">
      <c r="A45" s="1"/>
      <c r="B45" s="1"/>
      <c r="C45" s="1"/>
    </row>
    <row r="46" spans="1:3" ht="14.25" customHeight="1">
      <c r="A46" s="1"/>
      <c r="B46" s="1"/>
      <c r="C46" s="1"/>
    </row>
    <row r="47" spans="1:3" ht="14.25" customHeight="1">
      <c r="A47" s="1"/>
      <c r="B47" s="1"/>
      <c r="C47" s="1"/>
    </row>
    <row r="48" spans="1:3" ht="14.25" customHeight="1">
      <c r="A48" s="1"/>
      <c r="B48" s="1"/>
      <c r="C48" s="1"/>
    </row>
    <row r="49" spans="1:3" ht="14.25" customHeight="1">
      <c r="A49" s="1"/>
      <c r="B49" s="1"/>
      <c r="C49" s="1"/>
    </row>
    <row r="50" spans="1:3" ht="14.25" customHeight="1">
      <c r="A50" s="1"/>
      <c r="B50" s="1"/>
      <c r="C50" s="1"/>
    </row>
    <row r="51" spans="1:3" ht="14.25" customHeight="1">
      <c r="A51" s="1"/>
      <c r="B51" s="1"/>
      <c r="C51" s="1"/>
    </row>
    <row r="52" spans="1:3" ht="14.25" customHeight="1">
      <c r="A52" s="1"/>
      <c r="B52" s="1"/>
      <c r="C52" s="1"/>
    </row>
    <row r="53" spans="1:3" ht="14.25" customHeight="1">
      <c r="A53" s="1"/>
      <c r="B53" s="1"/>
      <c r="C53" s="1"/>
    </row>
    <row r="54" spans="1:3" ht="14.25" customHeight="1">
      <c r="A54" s="1"/>
      <c r="B54" s="1"/>
      <c r="C54" s="1"/>
    </row>
    <row r="55" spans="1:3" ht="14.25" customHeight="1">
      <c r="A55" s="1"/>
      <c r="B55" s="1"/>
      <c r="C55" s="1"/>
    </row>
    <row r="56" spans="1:3" ht="14.25" customHeight="1">
      <c r="A56" s="1"/>
      <c r="B56" s="1"/>
      <c r="C56" s="1"/>
    </row>
    <row r="57" spans="1:3" ht="14.25" customHeight="1">
      <c r="A57" s="1"/>
      <c r="B57" s="1"/>
      <c r="C57" s="1"/>
    </row>
    <row r="58" spans="1:3" ht="14.25" customHeight="1">
      <c r="A58" s="1"/>
      <c r="B58" s="1"/>
      <c r="C58" s="1"/>
    </row>
    <row r="59" spans="1:3" ht="14.25" customHeight="1">
      <c r="A59" s="1"/>
      <c r="B59" s="1"/>
      <c r="C59" s="1"/>
    </row>
    <row r="60" spans="1:3" ht="14.25" customHeight="1">
      <c r="A60" s="1"/>
      <c r="B60" s="1"/>
      <c r="C60" s="1"/>
    </row>
    <row r="61" spans="1:3" ht="14.25" customHeight="1">
      <c r="A61" s="1"/>
      <c r="B61" s="1"/>
      <c r="C61" s="1"/>
    </row>
    <row r="62" spans="1:3" ht="14.25" customHeight="1">
      <c r="A62" s="1"/>
      <c r="B62" s="1"/>
      <c r="C62" s="1"/>
    </row>
    <row r="63" spans="1:3" ht="14.25" customHeight="1">
      <c r="A63" s="1"/>
      <c r="B63" s="1"/>
      <c r="C63" s="1"/>
    </row>
    <row r="64" spans="1:3" ht="14.25" customHeight="1">
      <c r="A64" s="1"/>
      <c r="B64" s="1"/>
      <c r="C64" s="1"/>
    </row>
    <row r="65" spans="1:3" ht="14.25" customHeight="1">
      <c r="A65" s="1"/>
      <c r="B65" s="1"/>
      <c r="C65" s="1"/>
    </row>
    <row r="66" spans="1:3" ht="14.25" customHeight="1">
      <c r="A66" s="1"/>
      <c r="B66" s="1"/>
      <c r="C66" s="1"/>
    </row>
    <row r="67" spans="1:3" ht="14.25" customHeight="1">
      <c r="A67" s="1"/>
      <c r="B67" s="1"/>
      <c r="C67" s="1"/>
    </row>
    <row r="68" spans="1:3" ht="14.25" customHeight="1">
      <c r="A68" s="1"/>
      <c r="B68" s="1"/>
      <c r="C68" s="1"/>
    </row>
    <row r="69" spans="1:3" ht="14.25" customHeight="1">
      <c r="A69" s="1"/>
      <c r="B69" s="1"/>
      <c r="C69" s="1"/>
    </row>
    <row r="70" spans="1:3" ht="14.25" customHeight="1">
      <c r="A70" s="1"/>
      <c r="B70" s="1"/>
      <c r="C70" s="1"/>
    </row>
    <row r="71" spans="1:3" ht="14.25" customHeight="1">
      <c r="A71" s="1"/>
      <c r="B71" s="1"/>
      <c r="C71" s="1"/>
    </row>
    <row r="72" spans="1:3" ht="14.25" customHeight="1">
      <c r="A72" s="1"/>
      <c r="B72" s="1"/>
      <c r="C72" s="1"/>
    </row>
    <row r="73" spans="1:3" ht="14.25" customHeight="1">
      <c r="A73" s="1"/>
      <c r="B73" s="1"/>
      <c r="C73" s="1"/>
    </row>
    <row r="74" spans="1:3" ht="14.25" customHeight="1">
      <c r="A74" s="1"/>
      <c r="B74" s="1"/>
      <c r="C74" s="1"/>
    </row>
    <row r="75" spans="1:3" ht="14.25" customHeight="1">
      <c r="A75" s="1"/>
      <c r="B75" s="1"/>
      <c r="C75" s="1"/>
    </row>
    <row r="76" spans="1:3" ht="14.25" customHeight="1">
      <c r="A76" s="1"/>
      <c r="B76" s="1"/>
      <c r="C76" s="1"/>
    </row>
    <row r="77" spans="1:3" ht="14.25" customHeight="1">
      <c r="A77" s="1"/>
      <c r="B77" s="1"/>
      <c r="C77" s="1"/>
    </row>
    <row r="78" spans="1:3" ht="14.25" customHeight="1">
      <c r="A78" s="1"/>
      <c r="B78" s="1"/>
      <c r="C78" s="1"/>
    </row>
    <row r="79" spans="1:3" ht="14.25" customHeight="1">
      <c r="A79" s="1"/>
      <c r="B79" s="1"/>
      <c r="C79" s="1"/>
    </row>
    <row r="80" spans="1:3" ht="14.25" customHeight="1">
      <c r="A80" s="1"/>
      <c r="B80" s="1"/>
      <c r="C80" s="1"/>
    </row>
    <row r="81" spans="1:3" ht="14.25" customHeight="1">
      <c r="A81" s="1"/>
      <c r="B81" s="1"/>
      <c r="C81" s="1"/>
    </row>
    <row r="82" spans="1:3" ht="14.25" customHeight="1">
      <c r="A82" s="1"/>
      <c r="B82" s="1"/>
      <c r="C82" s="1"/>
    </row>
    <row r="83" spans="1:3" ht="14.25" customHeight="1">
      <c r="A83" s="1"/>
      <c r="B83" s="1"/>
      <c r="C83" s="1"/>
    </row>
    <row r="84" spans="1:3" ht="14.25" customHeight="1">
      <c r="A84" s="1"/>
      <c r="B84" s="1"/>
      <c r="C84" s="1"/>
    </row>
    <row r="85" spans="1:3" ht="14.25" customHeight="1">
      <c r="A85" s="1"/>
      <c r="B85" s="1"/>
      <c r="C85" s="1"/>
    </row>
    <row r="86" spans="1:3" ht="14.25" customHeight="1">
      <c r="A86" s="1"/>
      <c r="B86" s="1"/>
      <c r="C86" s="1"/>
    </row>
    <row r="87" spans="1:3" ht="14.25" customHeight="1">
      <c r="A87" s="1"/>
      <c r="B87" s="1"/>
      <c r="C87" s="1"/>
    </row>
    <row r="88" spans="1:3" ht="14.25" customHeight="1">
      <c r="A88" s="1"/>
      <c r="B88" s="1"/>
      <c r="C88" s="1"/>
    </row>
    <row r="89" spans="1:3" ht="14.25" customHeight="1">
      <c r="A89" s="1"/>
      <c r="B89" s="1"/>
      <c r="C89" s="1"/>
    </row>
    <row r="90" spans="1:3" ht="14.25" customHeight="1">
      <c r="A90" s="1"/>
      <c r="B90" s="1"/>
      <c r="C90" s="1"/>
    </row>
    <row r="91" spans="1:3" ht="14.25" customHeight="1">
      <c r="A91" s="1"/>
      <c r="B91" s="1"/>
      <c r="C91" s="1"/>
    </row>
    <row r="92" spans="1:3" ht="14.25" customHeight="1">
      <c r="A92" s="1"/>
      <c r="B92" s="1"/>
      <c r="C92" s="1"/>
    </row>
    <row r="93" spans="1:3" ht="14.25" customHeight="1">
      <c r="A93" s="1"/>
      <c r="B93" s="1"/>
      <c r="C93" s="1"/>
    </row>
    <row r="94" spans="1:3" ht="14.25" customHeight="1">
      <c r="A94" s="1"/>
      <c r="B94" s="1"/>
      <c r="C94" s="1"/>
    </row>
    <row r="95" spans="1:3" ht="14.25" customHeight="1">
      <c r="A95" s="1"/>
      <c r="B95" s="1"/>
      <c r="C95" s="1"/>
    </row>
    <row r="96" spans="1:3" ht="14.25" customHeight="1">
      <c r="A96" s="1"/>
      <c r="B96" s="1"/>
      <c r="C96" s="1"/>
    </row>
    <row r="97" spans="1:3" ht="14.25" customHeight="1">
      <c r="A97" s="1"/>
      <c r="B97" s="1"/>
      <c r="C97" s="1"/>
    </row>
    <row r="98" spans="1:3" ht="14.25" customHeight="1">
      <c r="A98" s="1"/>
      <c r="B98" s="1"/>
      <c r="C98" s="1"/>
    </row>
    <row r="99" spans="1:3" ht="14.25" customHeight="1">
      <c r="A99" s="1"/>
      <c r="B99" s="1"/>
      <c r="C99" s="1"/>
    </row>
    <row r="100" spans="1:3" ht="14.25" customHeight="1">
      <c r="A100" s="1"/>
      <c r="B100" s="1"/>
      <c r="C100" s="1"/>
    </row>
    <row r="101" spans="1:3" ht="14.25" customHeight="1">
      <c r="A101" s="1"/>
      <c r="B101" s="1"/>
      <c r="C101" s="1"/>
    </row>
    <row r="102" spans="1:3" ht="14.25" customHeight="1">
      <c r="A102" s="1"/>
      <c r="B102" s="1"/>
      <c r="C102" s="1"/>
    </row>
    <row r="103" spans="1:3" ht="14.25" customHeight="1">
      <c r="A103" s="1"/>
      <c r="B103" s="1"/>
      <c r="C103" s="1"/>
    </row>
    <row r="104" spans="1:3" ht="14.25" customHeight="1">
      <c r="A104" s="1"/>
      <c r="B104" s="1"/>
      <c r="C104" s="1"/>
    </row>
    <row r="105" spans="1:3" ht="14.25" customHeight="1">
      <c r="A105" s="1"/>
      <c r="B105" s="1"/>
      <c r="C105" s="1"/>
    </row>
    <row r="106" spans="1:3" ht="14.25" customHeight="1">
      <c r="A106" s="1"/>
      <c r="B106" s="1"/>
      <c r="C106" s="1"/>
    </row>
    <row r="107" spans="1:3" ht="14.25" customHeight="1">
      <c r="A107" s="1"/>
      <c r="B107" s="1"/>
      <c r="C107" s="1"/>
    </row>
    <row r="108" spans="1:3" ht="14.25" customHeight="1">
      <c r="A108" s="1"/>
      <c r="B108" s="1"/>
      <c r="C108" s="1"/>
    </row>
    <row r="109" spans="1:3" ht="14.25" customHeight="1">
      <c r="A109" s="1"/>
      <c r="B109" s="1"/>
      <c r="C109" s="1"/>
    </row>
    <row r="110" spans="1:3" ht="14.25" customHeight="1">
      <c r="A110" s="1"/>
      <c r="B110" s="1"/>
      <c r="C110" s="1"/>
    </row>
    <row r="111" spans="1:3" ht="14.25" customHeight="1">
      <c r="A111" s="1"/>
      <c r="B111" s="1"/>
      <c r="C111" s="1"/>
    </row>
    <row r="112" spans="1:3" ht="14.25" customHeight="1">
      <c r="A112" s="1"/>
      <c r="B112" s="1"/>
      <c r="C112" s="1"/>
    </row>
    <row r="113" spans="1:3" ht="14.25" customHeight="1">
      <c r="A113" s="1"/>
      <c r="B113" s="1"/>
      <c r="C113" s="1"/>
    </row>
    <row r="114" spans="1:3" ht="14.25" customHeight="1">
      <c r="A114" s="1"/>
      <c r="B114" s="1"/>
      <c r="C114" s="1"/>
    </row>
    <row r="115" spans="1:3" ht="14.25" customHeight="1">
      <c r="A115" s="1"/>
      <c r="B115" s="1"/>
      <c r="C115" s="1"/>
    </row>
    <row r="116" spans="1:3" ht="14.25" customHeight="1">
      <c r="A116" s="1"/>
      <c r="B116" s="1"/>
      <c r="C116" s="1"/>
    </row>
    <row r="117" spans="1:3" ht="14.25" customHeight="1">
      <c r="A117" s="1"/>
      <c r="B117" s="1"/>
      <c r="C117" s="1"/>
    </row>
    <row r="118" spans="1:3" ht="14.25" customHeight="1">
      <c r="A118" s="1"/>
      <c r="B118" s="1"/>
      <c r="C118" s="1"/>
    </row>
    <row r="119" spans="1:3" ht="14.25" customHeight="1">
      <c r="A119" s="1"/>
      <c r="B119" s="1"/>
      <c r="C119" s="1"/>
    </row>
    <row r="120" spans="1:3" ht="14.25" customHeight="1">
      <c r="A120" s="1"/>
      <c r="B120" s="1"/>
      <c r="C120" s="1"/>
    </row>
    <row r="121" spans="1:3" ht="14.25" customHeight="1">
      <c r="A121" s="1"/>
      <c r="B121" s="1"/>
      <c r="C121" s="1"/>
    </row>
    <row r="122" spans="1:3" ht="14.25" customHeight="1">
      <c r="A122" s="1"/>
      <c r="B122" s="1"/>
      <c r="C122" s="1"/>
    </row>
    <row r="123" spans="1:3" ht="14.25" customHeight="1">
      <c r="A123" s="1"/>
      <c r="B123" s="1"/>
      <c r="C123" s="1"/>
    </row>
    <row r="124" spans="1:3" ht="14.25" customHeight="1">
      <c r="A124" s="1"/>
      <c r="B124" s="1"/>
      <c r="C124" s="1"/>
    </row>
    <row r="125" spans="1:3" ht="14.25" customHeight="1">
      <c r="A125" s="1"/>
      <c r="B125" s="1"/>
      <c r="C125" s="1"/>
    </row>
    <row r="126" spans="1:3" ht="14.25" customHeight="1">
      <c r="A126" s="1"/>
      <c r="B126" s="1"/>
      <c r="C126" s="1"/>
    </row>
    <row r="127" spans="1:3" ht="14.25" customHeight="1">
      <c r="A127" s="1"/>
      <c r="B127" s="1"/>
      <c r="C127" s="1"/>
    </row>
    <row r="128" spans="1:3" ht="14.25" customHeight="1">
      <c r="A128" s="1"/>
      <c r="B128" s="1"/>
      <c r="C128" s="1"/>
    </row>
    <row r="129" spans="1:3" ht="14.25" customHeight="1">
      <c r="A129" s="1"/>
      <c r="B129" s="1"/>
      <c r="C129" s="1"/>
    </row>
    <row r="130" spans="1:3" ht="14.25" customHeight="1">
      <c r="A130" s="1"/>
      <c r="B130" s="1"/>
      <c r="C130" s="1"/>
    </row>
    <row r="131" spans="1:3" ht="14.25" customHeight="1">
      <c r="A131" s="1"/>
      <c r="B131" s="1"/>
      <c r="C131" s="1"/>
    </row>
    <row r="132" spans="1:3" ht="14.25" customHeight="1">
      <c r="A132" s="1"/>
      <c r="B132" s="1"/>
      <c r="C132" s="1"/>
    </row>
    <row r="133" spans="1:3" ht="14.25" customHeight="1">
      <c r="A133" s="1"/>
      <c r="B133" s="1"/>
      <c r="C133" s="1"/>
    </row>
    <row r="134" spans="1:3" ht="14.25" customHeight="1">
      <c r="A134" s="1"/>
      <c r="B134" s="1"/>
      <c r="C134" s="1"/>
    </row>
    <row r="135" spans="1:3" ht="14.25" customHeight="1">
      <c r="A135" s="1"/>
      <c r="B135" s="1"/>
      <c r="C135" s="1"/>
    </row>
    <row r="136" spans="1:3" ht="14.25" customHeight="1">
      <c r="A136" s="1"/>
      <c r="B136" s="1"/>
      <c r="C136" s="1"/>
    </row>
    <row r="137" spans="1:3" ht="14.25" customHeight="1">
      <c r="A137" s="1"/>
      <c r="B137" s="1"/>
      <c r="C137" s="1"/>
    </row>
    <row r="138" spans="1:3" ht="14.25" customHeight="1">
      <c r="A138" s="1"/>
      <c r="B138" s="1"/>
      <c r="C138" s="1"/>
    </row>
    <row r="139" spans="1:3" ht="14.25" customHeight="1">
      <c r="A139" s="1"/>
      <c r="B139" s="1"/>
      <c r="C139" s="1"/>
    </row>
    <row r="140" spans="1:3" ht="14.25" customHeight="1">
      <c r="A140" s="1"/>
      <c r="B140" s="1"/>
      <c r="C140" s="1"/>
    </row>
    <row r="141" spans="1:3" ht="14.25" customHeight="1">
      <c r="A141" s="1"/>
      <c r="B141" s="1"/>
      <c r="C141" s="1"/>
    </row>
    <row r="142" spans="1:3" ht="14.25" customHeight="1">
      <c r="A142" s="1"/>
      <c r="B142" s="1"/>
      <c r="C142" s="1"/>
    </row>
    <row r="143" spans="1:3" ht="14.25" customHeight="1">
      <c r="A143" s="1"/>
      <c r="B143" s="1"/>
      <c r="C143" s="1"/>
    </row>
    <row r="144" spans="1:3" ht="14.25" customHeight="1">
      <c r="A144" s="1"/>
      <c r="B144" s="1"/>
      <c r="C144" s="1"/>
    </row>
    <row r="145" spans="1:3" ht="14.25" customHeight="1">
      <c r="A145" s="1"/>
      <c r="B145" s="1"/>
      <c r="C145" s="1"/>
    </row>
    <row r="146" spans="1:3" ht="14.25" customHeight="1">
      <c r="A146" s="1"/>
      <c r="B146" s="1"/>
      <c r="C146" s="1"/>
    </row>
    <row r="147" spans="1:3" ht="14.25" customHeight="1">
      <c r="A147" s="1"/>
      <c r="B147" s="1"/>
      <c r="C147" s="1"/>
    </row>
    <row r="148" spans="1:3" ht="14.25" customHeight="1">
      <c r="A148" s="1"/>
      <c r="B148" s="1"/>
      <c r="C148" s="1"/>
    </row>
    <row r="149" spans="1:3" ht="14.25" customHeight="1">
      <c r="A149" s="1"/>
      <c r="B149" s="1"/>
      <c r="C149" s="1"/>
    </row>
    <row r="150" spans="1:3" ht="14.25" customHeight="1">
      <c r="A150" s="1"/>
      <c r="B150" s="1"/>
      <c r="C150" s="1"/>
    </row>
    <row r="151" spans="1:3" ht="14.25" customHeight="1">
      <c r="A151" s="1"/>
      <c r="B151" s="1"/>
      <c r="C151" s="1"/>
    </row>
    <row r="152" spans="1:3" ht="14.25" customHeight="1">
      <c r="A152" s="1"/>
      <c r="B152" s="1"/>
      <c r="C152" s="1"/>
    </row>
    <row r="153" spans="1:3" ht="14.25" customHeight="1">
      <c r="A153" s="1"/>
      <c r="B153" s="1"/>
      <c r="C153" s="1"/>
    </row>
    <row r="154" spans="1:3" ht="14.25" customHeight="1">
      <c r="A154" s="1"/>
      <c r="B154" s="1"/>
      <c r="C154" s="1"/>
    </row>
    <row r="155" spans="1:3" ht="14.25" customHeight="1">
      <c r="A155" s="1"/>
      <c r="B155" s="1"/>
      <c r="C155" s="1"/>
    </row>
    <row r="156" spans="1:3" ht="14.25" customHeight="1">
      <c r="A156" s="1"/>
      <c r="B156" s="1"/>
      <c r="C156" s="1"/>
    </row>
    <row r="157" spans="1:3" ht="14.25" customHeight="1">
      <c r="A157" s="1"/>
      <c r="B157" s="1"/>
      <c r="C157" s="1"/>
    </row>
    <row r="158" spans="1:3" ht="14.25" customHeight="1">
      <c r="A158" s="1"/>
      <c r="B158" s="1"/>
      <c r="C158" s="1"/>
    </row>
    <row r="159" spans="1:3" ht="14.25" customHeight="1">
      <c r="A159" s="1"/>
      <c r="B159" s="1"/>
      <c r="C159" s="1"/>
    </row>
    <row r="160" spans="1:3" ht="14.25" customHeight="1">
      <c r="A160" s="1"/>
      <c r="B160" s="1"/>
      <c r="C160" s="1"/>
    </row>
    <row r="161" spans="1:3" ht="14.25" customHeight="1">
      <c r="A161" s="1"/>
      <c r="B161" s="1"/>
      <c r="C161" s="1"/>
    </row>
    <row r="162" spans="1:3" ht="14.25" customHeight="1">
      <c r="A162" s="1"/>
      <c r="B162" s="1"/>
      <c r="C162" s="1"/>
    </row>
    <row r="163" spans="1:3" ht="14.25" customHeight="1">
      <c r="A163" s="1"/>
      <c r="B163" s="1"/>
      <c r="C163" s="1"/>
    </row>
    <row r="164" spans="1:3" ht="14.25" customHeight="1">
      <c r="A164" s="1"/>
      <c r="B164" s="1"/>
      <c r="C164" s="1"/>
    </row>
    <row r="165" spans="1:3" ht="14.25" customHeight="1">
      <c r="A165" s="1"/>
      <c r="B165" s="1"/>
      <c r="C165" s="1"/>
    </row>
    <row r="166" spans="1:3" ht="14.25" customHeight="1">
      <c r="A166" s="1"/>
      <c r="B166" s="1"/>
      <c r="C166" s="1"/>
    </row>
    <row r="167" spans="1:3" ht="14.25" customHeight="1">
      <c r="A167" s="1"/>
      <c r="B167" s="1"/>
      <c r="C167" s="1"/>
    </row>
    <row r="168" spans="1:3" ht="14.25" customHeight="1">
      <c r="A168" s="1"/>
      <c r="B168" s="1"/>
      <c r="C168" s="1"/>
    </row>
    <row r="169" spans="1:3" ht="14.25" customHeight="1">
      <c r="A169" s="1"/>
      <c r="B169" s="1"/>
      <c r="C169" s="1"/>
    </row>
    <row r="170" spans="1:3" ht="14.25" customHeight="1">
      <c r="A170" s="1"/>
      <c r="B170" s="1"/>
      <c r="C170" s="1"/>
    </row>
    <row r="171" spans="1:3" ht="14.25" customHeight="1">
      <c r="A171" s="1"/>
      <c r="B171" s="1"/>
      <c r="C171" s="1"/>
    </row>
    <row r="172" spans="1:3" ht="14.25" customHeight="1">
      <c r="A172" s="1"/>
      <c r="B172" s="1"/>
      <c r="C172" s="1"/>
    </row>
    <row r="173" spans="1:3" ht="14.25" customHeight="1">
      <c r="A173" s="1"/>
      <c r="B173" s="1"/>
      <c r="C173" s="1"/>
    </row>
    <row r="174" spans="1:3" ht="14.25" customHeight="1">
      <c r="A174" s="1"/>
      <c r="B174" s="1"/>
      <c r="C174" s="1"/>
    </row>
    <row r="175" spans="1:3" ht="14.25" customHeight="1">
      <c r="A175" s="1"/>
      <c r="B175" s="1"/>
      <c r="C175" s="1"/>
    </row>
    <row r="176" spans="1:3" ht="14.25" customHeight="1">
      <c r="A176" s="1"/>
      <c r="B176" s="1"/>
      <c r="C176" s="1"/>
    </row>
    <row r="177" spans="1:3" ht="14.25" customHeight="1">
      <c r="A177" s="1"/>
      <c r="B177" s="1"/>
      <c r="C177" s="1"/>
    </row>
    <row r="178" spans="1:3" ht="14.25" customHeight="1">
      <c r="A178" s="1"/>
      <c r="B178" s="1"/>
      <c r="C178" s="1"/>
    </row>
    <row r="179" spans="1:3" ht="14.25" customHeight="1">
      <c r="A179" s="1"/>
      <c r="B179" s="1"/>
      <c r="C179" s="1"/>
    </row>
    <row r="180" spans="1:3" ht="14.25" customHeight="1">
      <c r="A180" s="1"/>
      <c r="B180" s="1"/>
      <c r="C180" s="1"/>
    </row>
    <row r="181" spans="1:3" ht="14.25" customHeight="1">
      <c r="A181" s="1"/>
      <c r="B181" s="1"/>
      <c r="C181" s="1"/>
    </row>
    <row r="182" spans="1:3" ht="14.25" customHeight="1">
      <c r="A182" s="1"/>
      <c r="B182" s="1"/>
      <c r="C182" s="1"/>
    </row>
    <row r="183" spans="1:3" ht="14.25" customHeight="1">
      <c r="A183" s="1"/>
      <c r="B183" s="1"/>
      <c r="C183" s="1"/>
    </row>
    <row r="184" spans="1:3" ht="14.25" customHeight="1">
      <c r="A184" s="1"/>
      <c r="B184" s="1"/>
      <c r="C184" s="1"/>
    </row>
    <row r="185" spans="1:3" ht="14.25" customHeight="1">
      <c r="A185" s="1"/>
      <c r="B185" s="1"/>
      <c r="C185" s="1"/>
    </row>
    <row r="186" spans="1:3" ht="14.25" customHeight="1">
      <c r="A186" s="1"/>
      <c r="B186" s="1"/>
      <c r="C186" s="1"/>
    </row>
    <row r="187" spans="1:3" ht="14.25" customHeight="1">
      <c r="A187" s="1"/>
      <c r="B187" s="1"/>
      <c r="C187" s="1"/>
    </row>
    <row r="188" spans="1:3" ht="14.25" customHeight="1">
      <c r="A188" s="1"/>
      <c r="B188" s="1"/>
      <c r="C188" s="1"/>
    </row>
    <row r="189" spans="1:3" ht="14.25" customHeight="1">
      <c r="A189" s="1"/>
      <c r="B189" s="1"/>
      <c r="C189" s="1"/>
    </row>
    <row r="190" spans="1:3" ht="14.25" customHeight="1">
      <c r="A190" s="1"/>
      <c r="B190" s="1"/>
      <c r="C190" s="1"/>
    </row>
    <row r="191" spans="1:3" ht="14.25" customHeight="1">
      <c r="A191" s="1"/>
      <c r="B191" s="1"/>
      <c r="C191" s="1"/>
    </row>
    <row r="192" spans="1:3" ht="14.25" customHeight="1">
      <c r="A192" s="1"/>
      <c r="B192" s="1"/>
      <c r="C192" s="1"/>
    </row>
    <row r="193" spans="1:3" ht="14.25" customHeight="1">
      <c r="A193" s="1"/>
      <c r="B193" s="1"/>
      <c r="C193" s="1"/>
    </row>
    <row r="194" spans="1:3" ht="14.25" customHeight="1">
      <c r="A194" s="1"/>
      <c r="B194" s="1"/>
      <c r="C194" s="1"/>
    </row>
    <row r="195" spans="1:3" ht="14.25" customHeight="1">
      <c r="A195" s="1"/>
      <c r="B195" s="1"/>
      <c r="C195" s="1"/>
    </row>
    <row r="196" spans="1:3" ht="14.25" customHeight="1">
      <c r="A196" s="1"/>
      <c r="B196" s="1"/>
      <c r="C196" s="1"/>
    </row>
    <row r="197" spans="1:3" ht="14.25" customHeight="1">
      <c r="A197" s="1"/>
      <c r="B197" s="1"/>
      <c r="C197" s="1"/>
    </row>
    <row r="198" spans="1:3" ht="14.25" customHeight="1">
      <c r="A198" s="1"/>
      <c r="B198" s="1"/>
      <c r="C198" s="1"/>
    </row>
    <row r="199" spans="1:3" ht="14.25" customHeight="1">
      <c r="A199" s="1"/>
      <c r="B199" s="1"/>
      <c r="C199" s="1"/>
    </row>
    <row r="200" spans="1:3" ht="14.25" customHeight="1">
      <c r="A200" s="1"/>
      <c r="B200" s="1"/>
      <c r="C200" s="1"/>
    </row>
    <row r="201" spans="1:3" ht="14.25" customHeight="1">
      <c r="A201" s="1"/>
      <c r="B201" s="1"/>
      <c r="C201" s="1"/>
    </row>
    <row r="202" spans="1:3" ht="14.25" customHeight="1">
      <c r="A202" s="1"/>
      <c r="B202" s="1"/>
      <c r="C202" s="1"/>
    </row>
    <row r="203" spans="1:3" ht="14.25" customHeight="1">
      <c r="A203" s="1"/>
      <c r="B203" s="1"/>
      <c r="C203" s="1"/>
    </row>
    <row r="204" spans="1:3" ht="14.25" customHeight="1">
      <c r="A204" s="1"/>
      <c r="B204" s="1"/>
      <c r="C204" s="1"/>
    </row>
    <row r="205" spans="1:3" ht="14.25" customHeight="1">
      <c r="A205" s="1"/>
      <c r="B205" s="1"/>
      <c r="C205" s="1"/>
    </row>
    <row r="206" spans="1:3" ht="14.25" customHeight="1">
      <c r="A206" s="1"/>
      <c r="B206" s="1"/>
      <c r="C206" s="1"/>
    </row>
    <row r="207" spans="1:3" ht="14.25" customHeight="1">
      <c r="A207" s="1"/>
      <c r="B207" s="1"/>
      <c r="C207" s="1"/>
    </row>
    <row r="208" spans="1:3" ht="14.25" customHeight="1">
      <c r="A208" s="1"/>
      <c r="B208" s="1"/>
      <c r="C208" s="1"/>
    </row>
    <row r="209" spans="1:3" ht="14.25" customHeight="1">
      <c r="A209" s="1"/>
      <c r="B209" s="1"/>
      <c r="C209" s="1"/>
    </row>
    <row r="210" spans="1:3" ht="14.25" customHeight="1">
      <c r="A210" s="1"/>
      <c r="B210" s="1"/>
      <c r="C210" s="1"/>
    </row>
    <row r="211" spans="1:3" ht="14.25" customHeight="1">
      <c r="A211" s="1"/>
      <c r="B211" s="1"/>
      <c r="C211" s="1"/>
    </row>
    <row r="212" spans="1:3" ht="14.25" customHeight="1">
      <c r="A212" s="1"/>
      <c r="B212" s="1"/>
      <c r="C212" s="1"/>
    </row>
    <row r="213" spans="1:3" ht="14.25" customHeight="1">
      <c r="A213" s="1"/>
      <c r="B213" s="1"/>
      <c r="C213" s="1"/>
    </row>
    <row r="214" spans="1:3" ht="14.25" customHeight="1">
      <c r="A214" s="1"/>
      <c r="B214" s="1"/>
      <c r="C214" s="1"/>
    </row>
    <row r="215" spans="1:3" ht="14.25" customHeight="1">
      <c r="A215" s="1"/>
      <c r="B215" s="1"/>
      <c r="C215" s="1"/>
    </row>
    <row r="216" spans="1:3" ht="14.25" customHeight="1">
      <c r="A216" s="1"/>
      <c r="B216" s="1"/>
      <c r="C216" s="1"/>
    </row>
    <row r="217" spans="1:3" ht="14.25" customHeight="1">
      <c r="A217" s="1"/>
      <c r="B217" s="1"/>
      <c r="C217" s="1"/>
    </row>
    <row r="218" spans="1:3" ht="14.25" customHeight="1">
      <c r="A218" s="1"/>
      <c r="B218" s="1"/>
      <c r="C218" s="1"/>
    </row>
    <row r="219" spans="1:3" ht="14.25" customHeight="1">
      <c r="A219" s="1"/>
      <c r="B219" s="1"/>
      <c r="C219" s="1"/>
    </row>
    <row r="220" spans="1:3" ht="14.25" customHeight="1">
      <c r="A220" s="1"/>
      <c r="B220" s="1"/>
      <c r="C220" s="1"/>
    </row>
    <row r="221" spans="1:3" ht="15.75" customHeight="1"/>
    <row r="222" spans="1:3" ht="15.75" customHeight="1"/>
    <row r="223" spans="1:3" ht="15.75" customHeight="1"/>
    <row r="224" spans="1:3"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5">
    <mergeCell ref="A1:C1"/>
    <mergeCell ref="A2:C2"/>
    <mergeCell ref="A4:C4"/>
    <mergeCell ref="A6:C6"/>
    <mergeCell ref="A7:C7"/>
    <mergeCell ref="B18:C18"/>
    <mergeCell ref="B19:C19"/>
    <mergeCell ref="B14:C14"/>
    <mergeCell ref="B13:C13"/>
    <mergeCell ref="B8:C8"/>
    <mergeCell ref="B9:C9"/>
    <mergeCell ref="A16:C16"/>
    <mergeCell ref="A17:C17"/>
    <mergeCell ref="A11:C11"/>
    <mergeCell ref="A12:C12"/>
  </mergeCells>
  <pageMargins left="0.75" right="0.75" top="1" bottom="1"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00000"/>
  </sheetPr>
  <dimension ref="A1:E985"/>
  <sheetViews>
    <sheetView topLeftCell="A63" zoomScale="90" zoomScaleNormal="90" workbookViewId="0">
      <selection activeCell="B72" sqref="B72"/>
    </sheetView>
  </sheetViews>
  <sheetFormatPr baseColWidth="10" defaultColWidth="14.453125" defaultRowHeight="15" customHeight="1"/>
  <cols>
    <col min="1" max="1" width="46" customWidth="1"/>
    <col min="2" max="2" width="72" customWidth="1"/>
    <col min="3" max="4" width="18" customWidth="1"/>
    <col min="5" max="5" width="40" customWidth="1"/>
    <col min="6" max="6" width="8.7265625" customWidth="1"/>
  </cols>
  <sheetData>
    <row r="1" spans="1:5" ht="27.75" customHeight="1">
      <c r="A1" s="122" t="s">
        <v>5</v>
      </c>
      <c r="B1" s="107"/>
      <c r="C1" s="107"/>
      <c r="D1" s="107"/>
      <c r="E1" s="108"/>
    </row>
    <row r="2" spans="1:5" ht="18" customHeight="1">
      <c r="A2" s="128" t="s">
        <v>502</v>
      </c>
      <c r="B2" s="107"/>
      <c r="C2" s="107"/>
      <c r="D2" s="107"/>
      <c r="E2" s="108"/>
    </row>
    <row r="3" spans="1:5" ht="14.25" customHeight="1">
      <c r="A3" s="1"/>
      <c r="B3" s="1"/>
      <c r="C3" s="1"/>
      <c r="D3" s="1"/>
      <c r="E3" s="1"/>
    </row>
    <row r="4" spans="1:5" ht="15.75" customHeight="1">
      <c r="A4" s="112" t="s">
        <v>12</v>
      </c>
      <c r="B4" s="113"/>
      <c r="C4" s="113"/>
      <c r="D4" s="113"/>
      <c r="E4" s="113"/>
    </row>
    <row r="5" spans="1:5" ht="14.25" customHeight="1">
      <c r="A5" s="1"/>
      <c r="B5" s="1"/>
      <c r="C5" s="1"/>
      <c r="D5" s="1"/>
      <c r="E5" s="1"/>
    </row>
    <row r="6" spans="1:5" ht="19.5" customHeight="1">
      <c r="A6" s="121" t="s">
        <v>17</v>
      </c>
      <c r="B6" s="107"/>
      <c r="C6" s="107"/>
      <c r="D6" s="107"/>
      <c r="E6" s="108"/>
    </row>
    <row r="7" spans="1:5" ht="27.75" customHeight="1">
      <c r="A7" s="112" t="s">
        <v>19</v>
      </c>
      <c r="B7" s="113"/>
      <c r="C7" s="113"/>
      <c r="D7" s="113"/>
      <c r="E7" s="113"/>
    </row>
    <row r="8" spans="1:5" ht="145.5" customHeight="1">
      <c r="A8" s="78" t="s">
        <v>20</v>
      </c>
      <c r="B8" s="129" t="s">
        <v>581</v>
      </c>
      <c r="C8" s="130"/>
      <c r="D8" s="130"/>
      <c r="E8" s="130"/>
    </row>
    <row r="9" spans="1:5" ht="111.75" customHeight="1">
      <c r="A9" s="78" t="s">
        <v>37</v>
      </c>
      <c r="B9" s="129" t="s">
        <v>582</v>
      </c>
      <c r="C9" s="130"/>
      <c r="D9" s="130"/>
      <c r="E9" s="130"/>
    </row>
    <row r="10" spans="1:5" ht="14.25" customHeight="1">
      <c r="A10" s="1"/>
      <c r="B10" s="1"/>
      <c r="C10" s="1"/>
      <c r="D10" s="1"/>
      <c r="E10" s="1"/>
    </row>
    <row r="11" spans="1:5" ht="18" customHeight="1">
      <c r="A11" s="121" t="s">
        <v>42</v>
      </c>
      <c r="B11" s="107"/>
      <c r="C11" s="107"/>
      <c r="D11" s="107"/>
      <c r="E11" s="108"/>
    </row>
    <row r="12" spans="1:5" ht="27.75" customHeight="1">
      <c r="A12" s="112" t="s">
        <v>48</v>
      </c>
      <c r="B12" s="113"/>
      <c r="C12" s="113"/>
      <c r="D12" s="113"/>
      <c r="E12" s="113"/>
    </row>
    <row r="13" spans="1:5" ht="113.25" customHeight="1">
      <c r="A13" s="78" t="s">
        <v>51</v>
      </c>
      <c r="B13" s="129" t="s">
        <v>583</v>
      </c>
      <c r="C13" s="130"/>
      <c r="D13" s="130"/>
      <c r="E13" s="130"/>
    </row>
    <row r="14" spans="1:5" ht="96" customHeight="1">
      <c r="A14" s="78" t="s">
        <v>57</v>
      </c>
      <c r="B14" s="129" t="s">
        <v>584</v>
      </c>
      <c r="C14" s="130"/>
      <c r="D14" s="130"/>
      <c r="E14" s="130"/>
    </row>
    <row r="15" spans="1:5" ht="14.25" customHeight="1">
      <c r="A15" s="1"/>
      <c r="B15" s="1"/>
      <c r="C15" s="1"/>
      <c r="D15" s="1"/>
      <c r="E15" s="1"/>
    </row>
    <row r="16" spans="1:5" ht="19.5" customHeight="1">
      <c r="A16" s="121" t="s">
        <v>62</v>
      </c>
      <c r="B16" s="107"/>
      <c r="C16" s="107"/>
      <c r="D16" s="107"/>
      <c r="E16" s="108"/>
    </row>
    <row r="17" spans="1:5" ht="27.75" customHeight="1">
      <c r="A17" s="112" t="s">
        <v>64</v>
      </c>
      <c r="B17" s="113"/>
      <c r="C17" s="113"/>
      <c r="D17" s="113"/>
      <c r="E17" s="113"/>
    </row>
    <row r="18" spans="1:5" ht="99" customHeight="1">
      <c r="A18" s="78" t="s">
        <v>66</v>
      </c>
      <c r="B18" s="129" t="s">
        <v>585</v>
      </c>
      <c r="C18" s="130"/>
      <c r="D18" s="130"/>
      <c r="E18" s="130"/>
    </row>
    <row r="19" spans="1:5" ht="57" customHeight="1">
      <c r="A19" s="78" t="s">
        <v>68</v>
      </c>
      <c r="B19" s="129" t="s">
        <v>586</v>
      </c>
      <c r="C19" s="130"/>
      <c r="D19" s="130"/>
      <c r="E19" s="130"/>
    </row>
    <row r="20" spans="1:5" ht="79.5" customHeight="1">
      <c r="A20" s="78" t="s">
        <v>72</v>
      </c>
      <c r="B20" s="129" t="s">
        <v>587</v>
      </c>
      <c r="C20" s="130"/>
      <c r="D20" s="130"/>
      <c r="E20" s="130"/>
    </row>
    <row r="21" spans="1:5" ht="14.25" customHeight="1">
      <c r="A21" s="1"/>
      <c r="B21" s="1"/>
      <c r="C21" s="1"/>
      <c r="D21" s="1"/>
      <c r="E21" s="1"/>
    </row>
    <row r="22" spans="1:5" ht="19.5" customHeight="1">
      <c r="A22" s="121" t="s">
        <v>76</v>
      </c>
      <c r="B22" s="107"/>
      <c r="C22" s="107"/>
      <c r="D22" s="107"/>
      <c r="E22" s="108"/>
    </row>
    <row r="23" spans="1:5" ht="27.75" customHeight="1">
      <c r="A23" s="124" t="s">
        <v>498</v>
      </c>
      <c r="B23" s="107"/>
      <c r="C23" s="107"/>
      <c r="D23" s="107"/>
      <c r="E23" s="108"/>
    </row>
    <row r="24" spans="1:5" ht="30.75" customHeight="1">
      <c r="A24" s="79" t="s">
        <v>497</v>
      </c>
      <c r="B24" s="10" t="s">
        <v>83</v>
      </c>
      <c r="C24" s="10" t="s">
        <v>84</v>
      </c>
      <c r="D24" s="10" t="s">
        <v>86</v>
      </c>
      <c r="E24" s="1"/>
    </row>
    <row r="25" spans="1:5" ht="15.75" customHeight="1">
      <c r="A25" s="138" t="s">
        <v>88</v>
      </c>
      <c r="B25" s="139"/>
      <c r="C25" s="139"/>
      <c r="D25" s="140"/>
      <c r="E25" s="1"/>
    </row>
    <row r="26" spans="1:5" ht="40.5" customHeight="1">
      <c r="A26" s="66" t="s">
        <v>588</v>
      </c>
      <c r="B26" s="67" t="s">
        <v>93</v>
      </c>
      <c r="C26" s="67">
        <v>8</v>
      </c>
      <c r="D26" s="67">
        <v>17</v>
      </c>
      <c r="E26" s="1"/>
    </row>
    <row r="27" spans="1:5" ht="40.5" customHeight="1">
      <c r="A27" s="66" t="s">
        <v>589</v>
      </c>
      <c r="B27" s="66" t="s">
        <v>93</v>
      </c>
      <c r="C27" s="66">
        <v>10</v>
      </c>
      <c r="D27" s="66">
        <v>11</v>
      </c>
      <c r="E27" s="1"/>
    </row>
    <row r="28" spans="1:5" ht="53.25" customHeight="1">
      <c r="A28" s="66" t="s">
        <v>590</v>
      </c>
      <c r="B28" s="66" t="s">
        <v>93</v>
      </c>
      <c r="C28" s="66">
        <v>51</v>
      </c>
      <c r="D28" s="66">
        <v>60</v>
      </c>
      <c r="E28" s="1"/>
    </row>
    <row r="29" spans="1:5" ht="40.5" customHeight="1">
      <c r="A29" s="66" t="s">
        <v>591</v>
      </c>
      <c r="B29" s="66" t="s">
        <v>95</v>
      </c>
      <c r="C29" s="66">
        <v>18</v>
      </c>
      <c r="D29" s="66">
        <v>20</v>
      </c>
      <c r="E29" s="1"/>
    </row>
    <row r="30" spans="1:5" ht="40.5" customHeight="1">
      <c r="A30" s="66" t="s">
        <v>592</v>
      </c>
      <c r="B30" s="66" t="s">
        <v>95</v>
      </c>
      <c r="C30" s="66">
        <v>14</v>
      </c>
      <c r="D30" s="66">
        <v>14</v>
      </c>
      <c r="E30" s="1"/>
    </row>
    <row r="31" spans="1:5" ht="14.25" customHeight="1">
      <c r="A31" s="143" t="s">
        <v>97</v>
      </c>
      <c r="B31" s="143"/>
      <c r="C31" s="68">
        <f>SUM(C26:C30)</f>
        <v>101</v>
      </c>
      <c r="D31" s="68">
        <f>SUM(D26:D30)</f>
        <v>122</v>
      </c>
      <c r="E31" s="1"/>
    </row>
    <row r="32" spans="1:5" ht="15.75" customHeight="1">
      <c r="A32" s="141" t="s">
        <v>99</v>
      </c>
      <c r="B32" s="142"/>
      <c r="C32" s="142"/>
      <c r="D32" s="142"/>
      <c r="E32" s="1"/>
    </row>
    <row r="33" spans="1:5" ht="24.75" customHeight="1">
      <c r="A33" s="96" t="s">
        <v>593</v>
      </c>
      <c r="B33" s="67" t="s">
        <v>93</v>
      </c>
      <c r="C33" s="97">
        <v>9662538</v>
      </c>
      <c r="D33" s="97">
        <v>10097253</v>
      </c>
      <c r="E33" s="1"/>
    </row>
    <row r="34" spans="1:5" ht="34.5" customHeight="1">
      <c r="A34" s="96" t="s">
        <v>594</v>
      </c>
      <c r="B34" s="66" t="s">
        <v>95</v>
      </c>
      <c r="C34" s="97">
        <v>59881863</v>
      </c>
      <c r="D34" s="97">
        <v>64872018</v>
      </c>
      <c r="E34" s="1"/>
    </row>
    <row r="35" spans="1:5" ht="34.5" customHeight="1">
      <c r="A35" s="96" t="s">
        <v>595</v>
      </c>
      <c r="B35" s="66" t="s">
        <v>95</v>
      </c>
      <c r="C35" s="97">
        <v>27331</v>
      </c>
      <c r="D35" s="97">
        <v>28355</v>
      </c>
      <c r="E35" s="1"/>
    </row>
    <row r="36" spans="1:5" ht="14.25" customHeight="1">
      <c r="A36" s="143" t="s">
        <v>97</v>
      </c>
      <c r="B36" s="143"/>
      <c r="C36" s="98">
        <f>SUM(C33:C35)</f>
        <v>69571732</v>
      </c>
      <c r="D36" s="98">
        <f>SUM(D33:D35)</f>
        <v>74997626</v>
      </c>
      <c r="E36" s="1"/>
    </row>
    <row r="37" spans="1:5" ht="14.25" customHeight="1">
      <c r="A37" s="146" t="s">
        <v>102</v>
      </c>
      <c r="B37" s="147"/>
      <c r="C37" s="99">
        <f>C31+C36</f>
        <v>69571833</v>
      </c>
      <c r="D37" s="99">
        <f>D31+D36</f>
        <v>74997748</v>
      </c>
      <c r="E37" s="1"/>
    </row>
    <row r="38" spans="1:5" ht="14.25" customHeight="1">
      <c r="A38" s="1"/>
      <c r="B38" s="1"/>
      <c r="C38" s="1"/>
      <c r="D38" s="1"/>
      <c r="E38" s="1"/>
    </row>
    <row r="39" spans="1:5" ht="19.5" customHeight="1">
      <c r="A39" s="121" t="s">
        <v>104</v>
      </c>
      <c r="B39" s="107"/>
      <c r="C39" s="107"/>
      <c r="D39" s="107"/>
      <c r="E39" s="108"/>
    </row>
    <row r="40" spans="1:5" ht="27.75" customHeight="1">
      <c r="A40" s="148" t="s">
        <v>106</v>
      </c>
      <c r="B40" s="105"/>
      <c r="C40" s="105"/>
      <c r="D40" s="105"/>
      <c r="E40" s="105"/>
    </row>
    <row r="41" spans="1:5" ht="69.75" customHeight="1">
      <c r="A41" s="50" t="s">
        <v>107</v>
      </c>
      <c r="B41" s="125" t="s">
        <v>596</v>
      </c>
      <c r="C41" s="126"/>
      <c r="D41" s="126"/>
      <c r="E41" s="127"/>
    </row>
    <row r="42" spans="1:5" ht="69.75" customHeight="1">
      <c r="A42" s="51" t="s">
        <v>108</v>
      </c>
      <c r="B42" s="125" t="s">
        <v>597</v>
      </c>
      <c r="C42" s="126"/>
      <c r="D42" s="126"/>
      <c r="E42" s="127"/>
    </row>
    <row r="43" spans="1:5" ht="14.25" customHeight="1">
      <c r="A43" s="1"/>
      <c r="B43" s="1"/>
      <c r="C43" s="1"/>
      <c r="D43" s="1"/>
      <c r="E43" s="1"/>
    </row>
    <row r="44" spans="1:5" ht="19.5" customHeight="1">
      <c r="A44" s="119" t="s">
        <v>493</v>
      </c>
      <c r="B44" s="107"/>
      <c r="C44" s="107"/>
      <c r="D44" s="107"/>
      <c r="E44" s="108"/>
    </row>
    <row r="45" spans="1:5" ht="27.75" customHeight="1">
      <c r="A45" s="148" t="s">
        <v>110</v>
      </c>
      <c r="B45" s="105"/>
      <c r="C45" s="105"/>
      <c r="D45" s="105"/>
      <c r="E45" s="105"/>
    </row>
    <row r="46" spans="1:5" ht="78">
      <c r="A46" s="45" t="s">
        <v>111</v>
      </c>
      <c r="B46" s="131" t="s">
        <v>429</v>
      </c>
      <c r="C46" s="132"/>
      <c r="D46" s="133"/>
      <c r="E46" s="63" t="s">
        <v>489</v>
      </c>
    </row>
    <row r="47" spans="1:5" ht="92.25" customHeight="1">
      <c r="A47" s="49" t="s">
        <v>112</v>
      </c>
      <c r="B47" s="125" t="s">
        <v>598</v>
      </c>
      <c r="C47" s="126"/>
      <c r="D47" s="126"/>
      <c r="E47" s="127"/>
    </row>
    <row r="48" spans="1:5" ht="52">
      <c r="A48" s="45" t="s">
        <v>114</v>
      </c>
      <c r="B48" s="131" t="s">
        <v>429</v>
      </c>
      <c r="C48" s="132"/>
      <c r="D48" s="133"/>
      <c r="E48" s="63" t="s">
        <v>488</v>
      </c>
    </row>
    <row r="49" spans="1:5" ht="65.25" customHeight="1">
      <c r="A49" s="49" t="s">
        <v>112</v>
      </c>
      <c r="B49" s="125" t="s">
        <v>599</v>
      </c>
      <c r="C49" s="126"/>
      <c r="D49" s="126"/>
      <c r="E49" s="127"/>
    </row>
    <row r="50" spans="1:5" ht="58.5" customHeight="1">
      <c r="A50" s="45" t="s">
        <v>115</v>
      </c>
      <c r="B50" s="131" t="s">
        <v>429</v>
      </c>
      <c r="C50" s="132"/>
      <c r="D50" s="133"/>
      <c r="E50" s="63" t="s">
        <v>488</v>
      </c>
    </row>
    <row r="51" spans="1:5" ht="69" customHeight="1">
      <c r="A51" s="49" t="s">
        <v>112</v>
      </c>
      <c r="B51" s="125" t="s">
        <v>600</v>
      </c>
      <c r="C51" s="126"/>
      <c r="D51" s="126"/>
      <c r="E51" s="127"/>
    </row>
    <row r="52" spans="1:5" ht="65">
      <c r="A52" s="45" t="s">
        <v>117</v>
      </c>
      <c r="B52" s="131" t="s">
        <v>429</v>
      </c>
      <c r="C52" s="132"/>
      <c r="D52" s="133"/>
      <c r="E52" s="63" t="s">
        <v>488</v>
      </c>
    </row>
    <row r="53" spans="1:5" ht="54.75" customHeight="1">
      <c r="A53" s="49" t="s">
        <v>118</v>
      </c>
      <c r="B53" s="125" t="s">
        <v>601</v>
      </c>
      <c r="C53" s="126"/>
      <c r="D53" s="126"/>
      <c r="E53" s="127"/>
    </row>
    <row r="54" spans="1:5" ht="40.5" customHeight="1">
      <c r="A54" s="45" t="s">
        <v>120</v>
      </c>
      <c r="B54" s="134" t="s">
        <v>429</v>
      </c>
      <c r="C54" s="135"/>
      <c r="D54" s="136"/>
      <c r="E54" s="63" t="s">
        <v>488</v>
      </c>
    </row>
    <row r="55" spans="1:5" ht="71.25" customHeight="1">
      <c r="A55" s="49" t="s">
        <v>112</v>
      </c>
      <c r="B55" s="125" t="s">
        <v>602</v>
      </c>
      <c r="C55" s="126"/>
      <c r="D55" s="126"/>
      <c r="E55" s="127"/>
    </row>
    <row r="56" spans="1:5" ht="45" customHeight="1">
      <c r="A56" s="45" t="s">
        <v>122</v>
      </c>
      <c r="B56" s="131" t="s">
        <v>429</v>
      </c>
      <c r="C56" s="132"/>
      <c r="D56" s="133"/>
      <c r="E56" s="63" t="s">
        <v>489</v>
      </c>
    </row>
    <row r="57" spans="1:5" ht="64.5" customHeight="1">
      <c r="A57" s="49" t="s">
        <v>112</v>
      </c>
      <c r="B57" s="125" t="s">
        <v>603</v>
      </c>
      <c r="C57" s="126"/>
      <c r="D57" s="126"/>
      <c r="E57" s="127"/>
    </row>
    <row r="58" spans="1:5" ht="52.5" customHeight="1">
      <c r="A58" s="80" t="s">
        <v>124</v>
      </c>
      <c r="B58" s="137" t="s">
        <v>434</v>
      </c>
      <c r="C58" s="126"/>
      <c r="D58" s="127"/>
      <c r="E58" s="63" t="s">
        <v>488</v>
      </c>
    </row>
    <row r="59" spans="1:5" ht="14.25" customHeight="1">
      <c r="A59" s="49" t="s">
        <v>499</v>
      </c>
      <c r="B59" s="1"/>
      <c r="C59" s="1"/>
      <c r="D59" s="1"/>
      <c r="E59" s="1"/>
    </row>
    <row r="60" spans="1:5" ht="14.25" customHeight="1">
      <c r="A60" s="1"/>
      <c r="B60" s="1"/>
      <c r="C60" s="1"/>
      <c r="D60" s="1"/>
      <c r="E60" s="1"/>
    </row>
    <row r="61" spans="1:5" ht="19.5" customHeight="1">
      <c r="A61" s="119" t="s">
        <v>494</v>
      </c>
      <c r="B61" s="107"/>
      <c r="C61" s="107"/>
      <c r="D61" s="107"/>
      <c r="E61" s="108"/>
    </row>
    <row r="62" spans="1:5" ht="27.75" customHeight="1">
      <c r="A62" s="112" t="s">
        <v>126</v>
      </c>
      <c r="B62" s="113"/>
      <c r="C62" s="113"/>
      <c r="D62" s="113"/>
      <c r="E62" s="113"/>
    </row>
    <row r="63" spans="1:5" ht="156.75" customHeight="1">
      <c r="A63" s="7" t="s">
        <v>127</v>
      </c>
      <c r="B63" s="144" t="s">
        <v>604</v>
      </c>
      <c r="C63" s="145"/>
      <c r="D63" s="145"/>
      <c r="E63" s="145"/>
    </row>
    <row r="64" spans="1:5" ht="14.25" customHeight="1">
      <c r="A64" s="1"/>
      <c r="B64" s="1"/>
      <c r="C64" s="1"/>
      <c r="D64" s="1"/>
      <c r="E64" s="1"/>
    </row>
    <row r="65" spans="1:5" ht="19.5" customHeight="1">
      <c r="A65" s="121" t="s">
        <v>129</v>
      </c>
      <c r="B65" s="107"/>
      <c r="C65" s="107"/>
      <c r="D65" s="107"/>
      <c r="E65" s="108"/>
    </row>
    <row r="66" spans="1:5" ht="27.75" customHeight="1">
      <c r="A66" s="112" t="s">
        <v>130</v>
      </c>
      <c r="B66" s="113"/>
      <c r="C66" s="113"/>
      <c r="D66" s="113"/>
      <c r="E66" s="113"/>
    </row>
    <row r="67" spans="1:5" ht="158.25" customHeight="1">
      <c r="A67" s="7" t="s">
        <v>131</v>
      </c>
      <c r="B67" s="144" t="s">
        <v>604</v>
      </c>
      <c r="C67" s="145"/>
      <c r="D67" s="145"/>
      <c r="E67" s="145"/>
    </row>
    <row r="68" spans="1:5" ht="14.25" customHeight="1">
      <c r="A68" s="1"/>
      <c r="B68" s="1"/>
      <c r="C68" s="1"/>
      <c r="D68" s="1"/>
      <c r="E68" s="1"/>
    </row>
    <row r="69" spans="1:5" ht="14.25" customHeight="1">
      <c r="A69" s="1"/>
      <c r="B69" s="1"/>
      <c r="C69" s="1"/>
      <c r="D69" s="1"/>
      <c r="E69" s="1"/>
    </row>
    <row r="70" spans="1:5" ht="14.25" customHeight="1">
      <c r="A70" s="1"/>
      <c r="B70" s="1"/>
      <c r="C70" s="1"/>
      <c r="D70" s="1"/>
      <c r="E70" s="1"/>
    </row>
    <row r="71" spans="1:5" ht="14.25" customHeight="1">
      <c r="A71" s="1"/>
      <c r="B71" s="1"/>
      <c r="C71" s="1"/>
      <c r="D71" s="1"/>
      <c r="E71" s="1"/>
    </row>
    <row r="72" spans="1:5" ht="14.25" customHeight="1">
      <c r="A72" s="1"/>
      <c r="B72" s="1"/>
      <c r="C72" s="1"/>
      <c r="D72" s="1"/>
      <c r="E72" s="1"/>
    </row>
    <row r="73" spans="1:5" ht="14.25" customHeight="1">
      <c r="A73" s="1"/>
      <c r="B73" s="1"/>
      <c r="C73" s="1"/>
      <c r="D73" s="1"/>
      <c r="E73" s="1"/>
    </row>
    <row r="74" spans="1:5" ht="14.25" customHeight="1">
      <c r="A74" s="1"/>
      <c r="B74" s="1"/>
      <c r="C74" s="1"/>
      <c r="D74" s="1"/>
      <c r="E74" s="1"/>
    </row>
    <row r="75" spans="1:5" ht="14.25" customHeight="1">
      <c r="A75" s="1"/>
      <c r="B75" s="1"/>
      <c r="C75" s="1"/>
      <c r="D75" s="1"/>
      <c r="E75" s="1"/>
    </row>
    <row r="76" spans="1:5" ht="14.25" customHeight="1">
      <c r="A76" s="1"/>
      <c r="B76" s="1"/>
      <c r="C76" s="1"/>
      <c r="D76" s="1"/>
      <c r="E76" s="1"/>
    </row>
    <row r="77" spans="1:5" ht="14.25" customHeight="1">
      <c r="A77" s="1"/>
      <c r="B77" s="1"/>
      <c r="C77" s="1"/>
      <c r="D77" s="1"/>
      <c r="E77" s="1"/>
    </row>
    <row r="78" spans="1:5" ht="14.25" customHeight="1">
      <c r="A78" s="1"/>
      <c r="B78" s="1"/>
      <c r="C78" s="1"/>
      <c r="D78" s="1"/>
      <c r="E78" s="1"/>
    </row>
    <row r="79" spans="1:5" ht="14.25" customHeight="1">
      <c r="A79" s="1"/>
      <c r="B79" s="1"/>
      <c r="C79" s="1"/>
      <c r="D79" s="1"/>
      <c r="E79" s="1"/>
    </row>
    <row r="80" spans="1:5" ht="14.25" customHeight="1">
      <c r="A80" s="1"/>
      <c r="B80" s="1"/>
      <c r="C80" s="1"/>
      <c r="D80" s="1"/>
      <c r="E80" s="1"/>
    </row>
    <row r="81" spans="1:5" ht="14.25" customHeight="1">
      <c r="A81" s="1"/>
      <c r="B81" s="1"/>
      <c r="C81" s="1"/>
      <c r="D81" s="1"/>
      <c r="E81" s="1"/>
    </row>
    <row r="82" spans="1:5" ht="14.25" customHeight="1">
      <c r="A82" s="1"/>
      <c r="B82" s="1"/>
      <c r="C82" s="1"/>
      <c r="D82" s="1"/>
      <c r="E82" s="1"/>
    </row>
    <row r="83" spans="1:5" ht="14.25" customHeight="1">
      <c r="A83" s="1"/>
      <c r="B83" s="1"/>
      <c r="C83" s="1"/>
      <c r="D83" s="1"/>
      <c r="E83" s="1"/>
    </row>
    <row r="84" spans="1:5" ht="14.25" customHeight="1">
      <c r="A84" s="1"/>
      <c r="B84" s="1"/>
      <c r="C84" s="1"/>
      <c r="D84" s="1"/>
      <c r="E84" s="1"/>
    </row>
    <row r="85" spans="1:5" ht="14.25" customHeight="1">
      <c r="A85" s="1"/>
      <c r="B85" s="1"/>
      <c r="C85" s="1"/>
      <c r="D85" s="1"/>
      <c r="E85" s="1"/>
    </row>
    <row r="86" spans="1:5" ht="14.25" customHeight="1">
      <c r="A86" s="1"/>
      <c r="B86" s="1"/>
      <c r="C86" s="1"/>
      <c r="D86" s="1"/>
      <c r="E86" s="1"/>
    </row>
    <row r="87" spans="1:5" ht="14.25" customHeight="1">
      <c r="A87" s="1"/>
      <c r="B87" s="1"/>
      <c r="C87" s="1"/>
      <c r="D87" s="1"/>
      <c r="E87" s="1"/>
    </row>
    <row r="88" spans="1:5" ht="14.25" customHeight="1">
      <c r="A88" s="1"/>
      <c r="B88" s="1"/>
      <c r="C88" s="1"/>
      <c r="D88" s="1"/>
      <c r="E88" s="1"/>
    </row>
    <row r="89" spans="1:5" ht="14.25" customHeight="1">
      <c r="A89" s="1"/>
      <c r="B89" s="1"/>
      <c r="C89" s="1"/>
      <c r="D89" s="1"/>
      <c r="E89" s="1"/>
    </row>
    <row r="90" spans="1:5" ht="14.25" customHeight="1">
      <c r="A90" s="1"/>
      <c r="B90" s="1"/>
      <c r="C90" s="1"/>
      <c r="D90" s="1"/>
      <c r="E90" s="1"/>
    </row>
    <row r="91" spans="1:5" ht="14.25" customHeight="1">
      <c r="A91" s="1"/>
      <c r="B91" s="1"/>
      <c r="C91" s="1"/>
      <c r="D91" s="1"/>
      <c r="E91" s="1"/>
    </row>
    <row r="92" spans="1:5" ht="14.25" customHeight="1">
      <c r="A92" s="1"/>
      <c r="B92" s="1"/>
      <c r="C92" s="1"/>
      <c r="D92" s="1"/>
      <c r="E92" s="1"/>
    </row>
    <row r="93" spans="1:5" ht="14.25" customHeight="1">
      <c r="A93" s="1"/>
      <c r="B93" s="1"/>
      <c r="C93" s="1"/>
      <c r="D93" s="1"/>
      <c r="E93" s="1"/>
    </row>
    <row r="94" spans="1:5" ht="14.25" customHeight="1">
      <c r="A94" s="1"/>
      <c r="B94" s="1"/>
      <c r="C94" s="1"/>
      <c r="D94" s="1"/>
      <c r="E94" s="1"/>
    </row>
    <row r="95" spans="1:5" ht="14.25" customHeight="1">
      <c r="A95" s="1"/>
      <c r="B95" s="1"/>
      <c r="C95" s="1"/>
      <c r="D95" s="1"/>
      <c r="E95" s="1"/>
    </row>
    <row r="96" spans="1:5" ht="14.25" customHeight="1">
      <c r="A96" s="1"/>
      <c r="B96" s="1"/>
      <c r="C96" s="1"/>
      <c r="D96" s="1"/>
      <c r="E96" s="1"/>
    </row>
    <row r="97" spans="1:5" ht="14.25" customHeight="1">
      <c r="A97" s="1"/>
      <c r="B97" s="1"/>
      <c r="C97" s="1"/>
      <c r="D97" s="1"/>
      <c r="E97" s="1"/>
    </row>
    <row r="98" spans="1:5" ht="14.25" customHeight="1">
      <c r="A98" s="1"/>
      <c r="B98" s="1"/>
      <c r="C98" s="1"/>
      <c r="D98" s="1"/>
      <c r="E98" s="1"/>
    </row>
    <row r="99" spans="1:5" ht="14.25" customHeight="1">
      <c r="A99" s="1"/>
      <c r="B99" s="1"/>
      <c r="C99" s="1"/>
      <c r="D99" s="1"/>
      <c r="E99" s="1"/>
    </row>
    <row r="100" spans="1:5" ht="14.25" customHeight="1">
      <c r="A100" s="1"/>
      <c r="B100" s="1"/>
      <c r="C100" s="1"/>
      <c r="D100" s="1"/>
      <c r="E100" s="1"/>
    </row>
    <row r="101" spans="1:5" ht="14.25" customHeight="1">
      <c r="A101" s="1"/>
      <c r="B101" s="1"/>
      <c r="C101" s="1"/>
      <c r="D101" s="1"/>
      <c r="E101" s="1"/>
    </row>
    <row r="102" spans="1:5" ht="14.25" customHeight="1">
      <c r="A102" s="1"/>
      <c r="B102" s="1"/>
      <c r="C102" s="1"/>
      <c r="D102" s="1"/>
      <c r="E102" s="1"/>
    </row>
    <row r="103" spans="1:5" ht="14.25" customHeight="1">
      <c r="A103" s="1"/>
      <c r="B103" s="1"/>
      <c r="C103" s="1"/>
      <c r="D103" s="1"/>
      <c r="E103" s="1"/>
    </row>
    <row r="104" spans="1:5" ht="14.25" customHeight="1">
      <c r="A104" s="1"/>
      <c r="B104" s="1"/>
      <c r="C104" s="1"/>
      <c r="D104" s="1"/>
      <c r="E104" s="1"/>
    </row>
    <row r="105" spans="1:5" ht="14.25" customHeight="1">
      <c r="A105" s="1"/>
      <c r="B105" s="1"/>
      <c r="C105" s="1"/>
      <c r="D105" s="1"/>
      <c r="E105" s="1"/>
    </row>
    <row r="106" spans="1:5" ht="14.25" customHeight="1">
      <c r="A106" s="1"/>
      <c r="B106" s="1"/>
      <c r="C106" s="1"/>
      <c r="D106" s="1"/>
      <c r="E106" s="1"/>
    </row>
    <row r="107" spans="1:5" ht="14.25" customHeight="1">
      <c r="A107" s="1"/>
      <c r="B107" s="1"/>
      <c r="C107" s="1"/>
      <c r="D107" s="1"/>
      <c r="E107" s="1"/>
    </row>
    <row r="108" spans="1:5" ht="14.25" customHeight="1">
      <c r="A108" s="1"/>
      <c r="B108" s="1"/>
      <c r="C108" s="1"/>
      <c r="D108" s="1"/>
      <c r="E108" s="1"/>
    </row>
    <row r="109" spans="1:5" ht="14.25" customHeight="1">
      <c r="A109" s="1"/>
      <c r="B109" s="1"/>
      <c r="C109" s="1"/>
      <c r="D109" s="1"/>
      <c r="E109" s="1"/>
    </row>
    <row r="110" spans="1:5" ht="14.25" customHeight="1">
      <c r="A110" s="1"/>
      <c r="B110" s="1"/>
      <c r="C110" s="1"/>
      <c r="D110" s="1"/>
      <c r="E110" s="1"/>
    </row>
    <row r="111" spans="1:5" ht="14.25" customHeight="1">
      <c r="A111" s="1"/>
      <c r="B111" s="1"/>
      <c r="C111" s="1"/>
      <c r="D111" s="1"/>
      <c r="E111" s="1"/>
    </row>
    <row r="112" spans="1:5" ht="14.25" customHeight="1">
      <c r="A112" s="1"/>
      <c r="B112" s="1"/>
      <c r="C112" s="1"/>
      <c r="D112" s="1"/>
      <c r="E112" s="1"/>
    </row>
    <row r="113" spans="1:5" ht="14.25" customHeight="1">
      <c r="A113" s="1"/>
      <c r="B113" s="1"/>
      <c r="C113" s="1"/>
      <c r="D113" s="1"/>
      <c r="E113" s="1"/>
    </row>
    <row r="114" spans="1:5" ht="14.25" customHeight="1">
      <c r="A114" s="1"/>
      <c r="B114" s="1"/>
      <c r="C114" s="1"/>
      <c r="D114" s="1"/>
      <c r="E114" s="1"/>
    </row>
    <row r="115" spans="1:5" ht="14.25" customHeight="1">
      <c r="A115" s="1"/>
      <c r="B115" s="1"/>
      <c r="C115" s="1"/>
      <c r="D115" s="1"/>
      <c r="E115" s="1"/>
    </row>
    <row r="116" spans="1:5" ht="14.25" customHeight="1">
      <c r="A116" s="1"/>
      <c r="B116" s="1"/>
      <c r="C116" s="1"/>
      <c r="D116" s="1"/>
      <c r="E116" s="1"/>
    </row>
    <row r="117" spans="1:5" ht="14.25" customHeight="1">
      <c r="A117" s="1"/>
      <c r="B117" s="1"/>
      <c r="C117" s="1"/>
      <c r="D117" s="1"/>
      <c r="E117" s="1"/>
    </row>
    <row r="118" spans="1:5" ht="14.25" customHeight="1">
      <c r="A118" s="1"/>
      <c r="B118" s="1"/>
      <c r="C118" s="1"/>
      <c r="D118" s="1"/>
      <c r="E118" s="1"/>
    </row>
    <row r="119" spans="1:5" ht="14.25" customHeight="1">
      <c r="A119" s="1"/>
      <c r="B119" s="1"/>
      <c r="C119" s="1"/>
      <c r="D119" s="1"/>
      <c r="E119" s="1"/>
    </row>
    <row r="120" spans="1:5" ht="14.25" customHeight="1">
      <c r="A120" s="1"/>
      <c r="B120" s="1"/>
      <c r="C120" s="1"/>
      <c r="D120" s="1"/>
      <c r="E120" s="1"/>
    </row>
    <row r="121" spans="1:5" ht="14.25" customHeight="1">
      <c r="A121" s="1"/>
      <c r="B121" s="1"/>
      <c r="C121" s="1"/>
      <c r="D121" s="1"/>
      <c r="E121" s="1"/>
    </row>
    <row r="122" spans="1:5" ht="14.25" customHeight="1">
      <c r="A122" s="1"/>
      <c r="B122" s="1"/>
      <c r="C122" s="1"/>
      <c r="D122" s="1"/>
      <c r="E122" s="1"/>
    </row>
    <row r="123" spans="1:5" ht="14.25" customHeight="1">
      <c r="A123" s="1"/>
      <c r="B123" s="1"/>
      <c r="C123" s="1"/>
      <c r="D123" s="1"/>
      <c r="E123" s="1"/>
    </row>
    <row r="124" spans="1:5" ht="14.25" customHeight="1">
      <c r="A124" s="1"/>
      <c r="B124" s="1"/>
      <c r="C124" s="1"/>
      <c r="D124" s="1"/>
      <c r="E124" s="1"/>
    </row>
    <row r="125" spans="1:5" ht="14.25" customHeight="1">
      <c r="A125" s="1"/>
      <c r="B125" s="1"/>
      <c r="C125" s="1"/>
      <c r="D125" s="1"/>
      <c r="E125" s="1"/>
    </row>
    <row r="126" spans="1:5" ht="14.25" customHeight="1">
      <c r="A126" s="1"/>
      <c r="B126" s="1"/>
      <c r="C126" s="1"/>
      <c r="D126" s="1"/>
      <c r="E126" s="1"/>
    </row>
    <row r="127" spans="1:5" ht="14.25" customHeight="1">
      <c r="A127" s="1"/>
      <c r="B127" s="1"/>
      <c r="C127" s="1"/>
      <c r="D127" s="1"/>
      <c r="E127" s="1"/>
    </row>
    <row r="128" spans="1:5" ht="14.25" customHeight="1">
      <c r="A128" s="1"/>
      <c r="B128" s="1"/>
      <c r="C128" s="1"/>
      <c r="D128" s="1"/>
      <c r="E128" s="1"/>
    </row>
    <row r="129" spans="1:5" ht="14.25" customHeight="1">
      <c r="A129" s="1"/>
      <c r="B129" s="1"/>
      <c r="C129" s="1"/>
      <c r="D129" s="1"/>
      <c r="E129" s="1"/>
    </row>
    <row r="130" spans="1:5" ht="14.25" customHeight="1">
      <c r="A130" s="1"/>
      <c r="B130" s="1"/>
      <c r="C130" s="1"/>
      <c r="D130" s="1"/>
      <c r="E130" s="1"/>
    </row>
    <row r="131" spans="1:5" ht="14.25" customHeight="1">
      <c r="A131" s="1"/>
      <c r="B131" s="1"/>
      <c r="C131" s="1"/>
      <c r="D131" s="1"/>
      <c r="E131" s="1"/>
    </row>
    <row r="132" spans="1:5" ht="14.25" customHeight="1">
      <c r="A132" s="1"/>
      <c r="B132" s="1"/>
      <c r="C132" s="1"/>
      <c r="D132" s="1"/>
      <c r="E132" s="1"/>
    </row>
    <row r="133" spans="1:5" ht="14.25" customHeight="1">
      <c r="A133" s="1"/>
      <c r="B133" s="1"/>
      <c r="C133" s="1"/>
      <c r="D133" s="1"/>
      <c r="E133" s="1"/>
    </row>
    <row r="134" spans="1:5" ht="14.25" customHeight="1">
      <c r="A134" s="1"/>
      <c r="B134" s="1"/>
      <c r="C134" s="1"/>
      <c r="D134" s="1"/>
      <c r="E134" s="1"/>
    </row>
    <row r="135" spans="1:5" ht="14.25" customHeight="1">
      <c r="A135" s="1"/>
      <c r="B135" s="1"/>
      <c r="C135" s="1"/>
      <c r="D135" s="1"/>
      <c r="E135" s="1"/>
    </row>
    <row r="136" spans="1:5" ht="14.25" customHeight="1">
      <c r="A136" s="1"/>
      <c r="B136" s="1"/>
      <c r="C136" s="1"/>
      <c r="D136" s="1"/>
      <c r="E136" s="1"/>
    </row>
    <row r="137" spans="1:5" ht="14.25" customHeight="1">
      <c r="A137" s="1"/>
      <c r="B137" s="1"/>
      <c r="C137" s="1"/>
      <c r="D137" s="1"/>
      <c r="E137" s="1"/>
    </row>
    <row r="138" spans="1:5" ht="14.25" customHeight="1">
      <c r="A138" s="1"/>
      <c r="B138" s="1"/>
      <c r="C138" s="1"/>
      <c r="D138" s="1"/>
      <c r="E138" s="1"/>
    </row>
    <row r="139" spans="1:5" ht="14.25" customHeight="1">
      <c r="A139" s="1"/>
      <c r="B139" s="1"/>
      <c r="C139" s="1"/>
      <c r="D139" s="1"/>
      <c r="E139" s="1"/>
    </row>
    <row r="140" spans="1:5" ht="14.25" customHeight="1">
      <c r="A140" s="1"/>
      <c r="B140" s="1"/>
      <c r="C140" s="1"/>
      <c r="D140" s="1"/>
      <c r="E140" s="1"/>
    </row>
    <row r="141" spans="1:5" ht="14.25" customHeight="1">
      <c r="A141" s="1"/>
      <c r="B141" s="1"/>
      <c r="C141" s="1"/>
      <c r="D141" s="1"/>
      <c r="E141" s="1"/>
    </row>
    <row r="142" spans="1:5" ht="14.25" customHeight="1">
      <c r="A142" s="1"/>
      <c r="B142" s="1"/>
      <c r="C142" s="1"/>
      <c r="D142" s="1"/>
      <c r="E142" s="1"/>
    </row>
    <row r="143" spans="1:5" ht="14.25" customHeight="1">
      <c r="A143" s="1"/>
      <c r="B143" s="1"/>
      <c r="C143" s="1"/>
      <c r="D143" s="1"/>
      <c r="E143" s="1"/>
    </row>
    <row r="144" spans="1:5" ht="14.25" customHeight="1">
      <c r="A144" s="1"/>
      <c r="B144" s="1"/>
      <c r="C144" s="1"/>
      <c r="D144" s="1"/>
      <c r="E144" s="1"/>
    </row>
    <row r="145" spans="1:5" ht="14.25" customHeight="1">
      <c r="A145" s="1"/>
      <c r="B145" s="1"/>
      <c r="C145" s="1"/>
      <c r="D145" s="1"/>
      <c r="E145" s="1"/>
    </row>
    <row r="146" spans="1:5" ht="14.25" customHeight="1">
      <c r="A146" s="1"/>
      <c r="B146" s="1"/>
      <c r="C146" s="1"/>
      <c r="D146" s="1"/>
      <c r="E146" s="1"/>
    </row>
    <row r="147" spans="1:5" ht="14.25" customHeight="1">
      <c r="A147" s="1"/>
      <c r="B147" s="1"/>
      <c r="C147" s="1"/>
      <c r="D147" s="1"/>
      <c r="E147" s="1"/>
    </row>
    <row r="148" spans="1:5" ht="14.25" customHeight="1">
      <c r="A148" s="1"/>
      <c r="B148" s="1"/>
      <c r="C148" s="1"/>
      <c r="D148" s="1"/>
      <c r="E148" s="1"/>
    </row>
    <row r="149" spans="1:5" ht="14.25" customHeight="1">
      <c r="A149" s="1"/>
      <c r="B149" s="1"/>
      <c r="C149" s="1"/>
      <c r="D149" s="1"/>
      <c r="E149" s="1"/>
    </row>
    <row r="150" spans="1:5" ht="14.25" customHeight="1">
      <c r="A150" s="1"/>
      <c r="B150" s="1"/>
      <c r="C150" s="1"/>
      <c r="D150" s="1"/>
      <c r="E150" s="1"/>
    </row>
    <row r="151" spans="1:5" ht="14.25" customHeight="1">
      <c r="A151" s="1"/>
      <c r="B151" s="1"/>
      <c r="C151" s="1"/>
      <c r="D151" s="1"/>
      <c r="E151" s="1"/>
    </row>
    <row r="152" spans="1:5" ht="14.25" customHeight="1">
      <c r="A152" s="1"/>
      <c r="B152" s="1"/>
      <c r="C152" s="1"/>
      <c r="D152" s="1"/>
      <c r="E152" s="1"/>
    </row>
    <row r="153" spans="1:5" ht="14.25" customHeight="1">
      <c r="A153" s="1"/>
      <c r="B153" s="1"/>
      <c r="C153" s="1"/>
      <c r="D153" s="1"/>
      <c r="E153" s="1"/>
    </row>
    <row r="154" spans="1:5" ht="14.25" customHeight="1">
      <c r="A154" s="1"/>
      <c r="B154" s="1"/>
      <c r="C154" s="1"/>
      <c r="D154" s="1"/>
      <c r="E154" s="1"/>
    </row>
    <row r="155" spans="1:5" ht="14.25" customHeight="1">
      <c r="A155" s="1"/>
      <c r="B155" s="1"/>
      <c r="C155" s="1"/>
      <c r="D155" s="1"/>
      <c r="E155" s="1"/>
    </row>
    <row r="156" spans="1:5" ht="14.25" customHeight="1">
      <c r="A156" s="1"/>
      <c r="B156" s="1"/>
      <c r="C156" s="1"/>
      <c r="D156" s="1"/>
      <c r="E156" s="1"/>
    </row>
    <row r="157" spans="1:5" ht="14.25" customHeight="1">
      <c r="A157" s="1"/>
      <c r="B157" s="1"/>
      <c r="C157" s="1"/>
      <c r="D157" s="1"/>
      <c r="E157" s="1"/>
    </row>
    <row r="158" spans="1:5" ht="14.25" customHeight="1">
      <c r="A158" s="1"/>
      <c r="B158" s="1"/>
      <c r="C158" s="1"/>
      <c r="D158" s="1"/>
      <c r="E158" s="1"/>
    </row>
    <row r="159" spans="1:5" ht="14.25" customHeight="1">
      <c r="A159" s="1"/>
      <c r="B159" s="1"/>
      <c r="C159" s="1"/>
      <c r="D159" s="1"/>
      <c r="E159" s="1"/>
    </row>
    <row r="160" spans="1:5" ht="14.25" customHeight="1">
      <c r="A160" s="1"/>
      <c r="B160" s="1"/>
      <c r="C160" s="1"/>
      <c r="D160" s="1"/>
      <c r="E160" s="1"/>
    </row>
    <row r="161" spans="1:5" ht="14.25" customHeight="1">
      <c r="A161" s="1"/>
      <c r="B161" s="1"/>
      <c r="C161" s="1"/>
      <c r="D161" s="1"/>
      <c r="E161" s="1"/>
    </row>
    <row r="162" spans="1:5" ht="14.25" customHeight="1">
      <c r="A162" s="1"/>
      <c r="B162" s="1"/>
      <c r="C162" s="1"/>
      <c r="D162" s="1"/>
      <c r="E162" s="1"/>
    </row>
    <row r="163" spans="1:5" ht="14.25" customHeight="1">
      <c r="A163" s="1"/>
      <c r="B163" s="1"/>
      <c r="C163" s="1"/>
      <c r="D163" s="1"/>
      <c r="E163" s="1"/>
    </row>
    <row r="164" spans="1:5" ht="14.25" customHeight="1">
      <c r="A164" s="1"/>
      <c r="B164" s="1"/>
      <c r="C164" s="1"/>
      <c r="D164" s="1"/>
      <c r="E164" s="1"/>
    </row>
    <row r="165" spans="1:5" ht="14.25" customHeight="1">
      <c r="A165" s="1"/>
      <c r="B165" s="1"/>
      <c r="C165" s="1"/>
      <c r="D165" s="1"/>
      <c r="E165" s="1"/>
    </row>
    <row r="166" spans="1:5" ht="14.25" customHeight="1">
      <c r="A166" s="1"/>
      <c r="B166" s="1"/>
      <c r="C166" s="1"/>
      <c r="D166" s="1"/>
      <c r="E166" s="1"/>
    </row>
    <row r="167" spans="1:5" ht="14.25" customHeight="1">
      <c r="A167" s="1"/>
      <c r="B167" s="1"/>
      <c r="C167" s="1"/>
      <c r="D167" s="1"/>
      <c r="E167" s="1"/>
    </row>
    <row r="168" spans="1:5" ht="14.25" customHeight="1">
      <c r="A168" s="1"/>
      <c r="B168" s="1"/>
      <c r="C168" s="1"/>
      <c r="D168" s="1"/>
      <c r="E168" s="1"/>
    </row>
    <row r="169" spans="1:5" ht="14.25" customHeight="1">
      <c r="A169" s="1"/>
      <c r="B169" s="1"/>
      <c r="C169" s="1"/>
      <c r="D169" s="1"/>
      <c r="E169" s="1"/>
    </row>
    <row r="170" spans="1:5" ht="14.25" customHeight="1">
      <c r="A170" s="1"/>
      <c r="B170" s="1"/>
      <c r="C170" s="1"/>
      <c r="D170" s="1"/>
      <c r="E170" s="1"/>
    </row>
    <row r="171" spans="1:5" ht="14.25" customHeight="1">
      <c r="A171" s="1"/>
      <c r="B171" s="1"/>
      <c r="C171" s="1"/>
      <c r="D171" s="1"/>
      <c r="E171" s="1"/>
    </row>
    <row r="172" spans="1:5" ht="14.25" customHeight="1">
      <c r="A172" s="1"/>
      <c r="B172" s="1"/>
      <c r="C172" s="1"/>
      <c r="D172" s="1"/>
      <c r="E172" s="1"/>
    </row>
    <row r="173" spans="1:5" ht="14.25" customHeight="1">
      <c r="A173" s="1"/>
      <c r="B173" s="1"/>
      <c r="C173" s="1"/>
      <c r="D173" s="1"/>
      <c r="E173" s="1"/>
    </row>
    <row r="174" spans="1:5" ht="14.25" customHeight="1">
      <c r="A174" s="1"/>
      <c r="B174" s="1"/>
      <c r="C174" s="1"/>
      <c r="D174" s="1"/>
      <c r="E174" s="1"/>
    </row>
    <row r="175" spans="1:5" ht="14.25" customHeight="1">
      <c r="A175" s="1"/>
      <c r="B175" s="1"/>
      <c r="C175" s="1"/>
      <c r="D175" s="1"/>
      <c r="E175" s="1"/>
    </row>
    <row r="176" spans="1:5" ht="14.25" customHeight="1">
      <c r="A176" s="1"/>
      <c r="B176" s="1"/>
      <c r="C176" s="1"/>
      <c r="D176" s="1"/>
      <c r="E176" s="1"/>
    </row>
    <row r="177" spans="1:5" ht="14.25" customHeight="1">
      <c r="A177" s="1"/>
      <c r="B177" s="1"/>
      <c r="C177" s="1"/>
      <c r="D177" s="1"/>
      <c r="E177" s="1"/>
    </row>
    <row r="178" spans="1:5" ht="14.25" customHeight="1">
      <c r="A178" s="1"/>
      <c r="B178" s="1"/>
      <c r="C178" s="1"/>
      <c r="D178" s="1"/>
      <c r="E178" s="1"/>
    </row>
    <row r="179" spans="1:5" ht="14.25" customHeight="1">
      <c r="A179" s="1"/>
      <c r="B179" s="1"/>
      <c r="C179" s="1"/>
      <c r="D179" s="1"/>
      <c r="E179" s="1"/>
    </row>
    <row r="180" spans="1:5" ht="14.25" customHeight="1">
      <c r="A180" s="1"/>
      <c r="B180" s="1"/>
      <c r="C180" s="1"/>
      <c r="D180" s="1"/>
      <c r="E180" s="1"/>
    </row>
    <row r="181" spans="1:5" ht="14.25" customHeight="1">
      <c r="A181" s="1"/>
      <c r="B181" s="1"/>
      <c r="C181" s="1"/>
      <c r="D181" s="1"/>
      <c r="E181" s="1"/>
    </row>
    <row r="182" spans="1:5" ht="14.25" customHeight="1">
      <c r="A182" s="1"/>
      <c r="B182" s="1"/>
      <c r="C182" s="1"/>
      <c r="D182" s="1"/>
      <c r="E182" s="1"/>
    </row>
    <row r="183" spans="1:5" ht="14.25" customHeight="1">
      <c r="A183" s="1"/>
      <c r="B183" s="1"/>
      <c r="C183" s="1"/>
      <c r="D183" s="1"/>
      <c r="E183" s="1"/>
    </row>
    <row r="184" spans="1:5" ht="14.25" customHeight="1">
      <c r="A184" s="1"/>
      <c r="B184" s="1"/>
      <c r="C184" s="1"/>
      <c r="D184" s="1"/>
      <c r="E184" s="1"/>
    </row>
    <row r="185" spans="1:5" ht="14.25" customHeight="1">
      <c r="A185" s="1"/>
      <c r="B185" s="1"/>
      <c r="C185" s="1"/>
      <c r="D185" s="1"/>
      <c r="E185" s="1"/>
    </row>
    <row r="186" spans="1:5" ht="14.25" customHeight="1">
      <c r="A186" s="1"/>
      <c r="B186" s="1"/>
      <c r="C186" s="1"/>
      <c r="D186" s="1"/>
      <c r="E186" s="1"/>
    </row>
    <row r="187" spans="1:5" ht="14.25" customHeight="1">
      <c r="A187" s="1"/>
      <c r="B187" s="1"/>
      <c r="C187" s="1"/>
      <c r="D187" s="1"/>
      <c r="E187" s="1"/>
    </row>
    <row r="188" spans="1:5" ht="14.25" customHeight="1">
      <c r="A188" s="1"/>
      <c r="B188" s="1"/>
      <c r="C188" s="1"/>
      <c r="D188" s="1"/>
      <c r="E188" s="1"/>
    </row>
    <row r="189" spans="1:5" ht="14.25" customHeight="1">
      <c r="A189" s="1"/>
      <c r="B189" s="1"/>
      <c r="C189" s="1"/>
      <c r="D189" s="1"/>
      <c r="E189" s="1"/>
    </row>
    <row r="190" spans="1:5" ht="14.25" customHeight="1">
      <c r="A190" s="1"/>
      <c r="B190" s="1"/>
      <c r="C190" s="1"/>
      <c r="D190" s="1"/>
      <c r="E190" s="1"/>
    </row>
    <row r="191" spans="1:5" ht="14.25" customHeight="1">
      <c r="A191" s="1"/>
      <c r="B191" s="1"/>
      <c r="C191" s="1"/>
      <c r="D191" s="1"/>
      <c r="E191" s="1"/>
    </row>
    <row r="192" spans="1:5" ht="14.25" customHeight="1">
      <c r="A192" s="1"/>
      <c r="B192" s="1"/>
      <c r="C192" s="1"/>
      <c r="D192" s="1"/>
      <c r="E192" s="1"/>
    </row>
    <row r="193" spans="1:5" ht="14.25" customHeight="1">
      <c r="A193" s="1"/>
      <c r="B193" s="1"/>
      <c r="C193" s="1"/>
      <c r="D193" s="1"/>
      <c r="E193" s="1"/>
    </row>
    <row r="194" spans="1:5" ht="14.25" customHeight="1">
      <c r="A194" s="1"/>
      <c r="B194" s="1"/>
      <c r="C194" s="1"/>
      <c r="D194" s="1"/>
      <c r="E194" s="1"/>
    </row>
    <row r="195" spans="1:5" ht="14.25" customHeight="1">
      <c r="A195" s="1"/>
      <c r="B195" s="1"/>
      <c r="C195" s="1"/>
      <c r="D195" s="1"/>
      <c r="E195" s="1"/>
    </row>
    <row r="196" spans="1:5" ht="14.25" customHeight="1">
      <c r="A196" s="1"/>
      <c r="B196" s="1"/>
      <c r="C196" s="1"/>
      <c r="D196" s="1"/>
      <c r="E196" s="1"/>
    </row>
    <row r="197" spans="1:5" ht="14.25" customHeight="1">
      <c r="A197" s="1"/>
      <c r="B197" s="1"/>
      <c r="C197" s="1"/>
      <c r="D197" s="1"/>
      <c r="E197" s="1"/>
    </row>
    <row r="198" spans="1:5" ht="14.25" customHeight="1">
      <c r="A198" s="1"/>
      <c r="B198" s="1"/>
      <c r="C198" s="1"/>
      <c r="D198" s="1"/>
      <c r="E198" s="1"/>
    </row>
    <row r="199" spans="1:5" ht="14.25" customHeight="1">
      <c r="A199" s="1"/>
      <c r="B199" s="1"/>
      <c r="C199" s="1"/>
      <c r="D199" s="1"/>
      <c r="E199" s="1"/>
    </row>
    <row r="200" spans="1:5" ht="14.25" customHeight="1">
      <c r="A200" s="1"/>
      <c r="B200" s="1"/>
      <c r="C200" s="1"/>
      <c r="D200" s="1"/>
      <c r="E200" s="1"/>
    </row>
    <row r="201" spans="1:5" ht="14.25" customHeight="1">
      <c r="A201" s="1"/>
      <c r="B201" s="1"/>
      <c r="C201" s="1"/>
      <c r="D201" s="1"/>
      <c r="E201" s="1"/>
    </row>
    <row r="202" spans="1:5" ht="14.25" customHeight="1">
      <c r="A202" s="1"/>
      <c r="B202" s="1"/>
      <c r="C202" s="1"/>
      <c r="D202" s="1"/>
      <c r="E202" s="1"/>
    </row>
    <row r="203" spans="1:5" ht="14.25" customHeight="1">
      <c r="A203" s="1"/>
      <c r="B203" s="1"/>
      <c r="C203" s="1"/>
      <c r="D203" s="1"/>
      <c r="E203" s="1"/>
    </row>
    <row r="204" spans="1:5" ht="14.25" customHeight="1">
      <c r="A204" s="1"/>
      <c r="B204" s="1"/>
      <c r="C204" s="1"/>
      <c r="D204" s="1"/>
      <c r="E204" s="1"/>
    </row>
    <row r="205" spans="1:5" ht="14.25" customHeight="1">
      <c r="A205" s="1"/>
      <c r="B205" s="1"/>
      <c r="C205" s="1"/>
      <c r="D205" s="1"/>
      <c r="E205" s="1"/>
    </row>
    <row r="206" spans="1:5" ht="14.25" customHeight="1">
      <c r="A206" s="1"/>
      <c r="B206" s="1"/>
      <c r="C206" s="1"/>
      <c r="D206" s="1"/>
      <c r="E206" s="1"/>
    </row>
    <row r="207" spans="1:5" ht="14.25" customHeight="1">
      <c r="A207" s="1"/>
      <c r="B207" s="1"/>
      <c r="C207" s="1"/>
      <c r="D207" s="1"/>
      <c r="E207" s="1"/>
    </row>
    <row r="208" spans="1:5" ht="14.25" customHeight="1">
      <c r="A208" s="1"/>
      <c r="B208" s="1"/>
      <c r="C208" s="1"/>
      <c r="D208" s="1"/>
      <c r="E208" s="1"/>
    </row>
    <row r="209" spans="1:5" ht="14.25" customHeight="1">
      <c r="A209" s="1"/>
      <c r="B209" s="1"/>
      <c r="C209" s="1"/>
      <c r="D209" s="1"/>
      <c r="E209" s="1"/>
    </row>
    <row r="210" spans="1:5" ht="14.25" customHeight="1">
      <c r="A210" s="1"/>
      <c r="B210" s="1"/>
      <c r="C210" s="1"/>
      <c r="D210" s="1"/>
      <c r="E210" s="1"/>
    </row>
    <row r="211" spans="1:5" ht="14.25" customHeight="1">
      <c r="A211" s="1"/>
      <c r="B211" s="1"/>
      <c r="C211" s="1"/>
      <c r="D211" s="1"/>
      <c r="E211" s="1"/>
    </row>
    <row r="212" spans="1:5" ht="14.25" customHeight="1">
      <c r="A212" s="1"/>
      <c r="B212" s="1"/>
      <c r="C212" s="1"/>
      <c r="D212" s="1"/>
      <c r="E212" s="1"/>
    </row>
    <row r="213" spans="1:5" ht="14.25" customHeight="1">
      <c r="A213" s="1"/>
      <c r="B213" s="1"/>
      <c r="C213" s="1"/>
      <c r="D213" s="1"/>
      <c r="E213" s="1"/>
    </row>
    <row r="214" spans="1:5" ht="14.25" customHeight="1">
      <c r="A214" s="1"/>
      <c r="B214" s="1"/>
      <c r="C214" s="1"/>
      <c r="D214" s="1"/>
      <c r="E214" s="1"/>
    </row>
    <row r="215" spans="1:5" ht="14.25" customHeight="1">
      <c r="A215" s="1"/>
      <c r="B215" s="1"/>
      <c r="C215" s="1"/>
      <c r="D215" s="1"/>
      <c r="E215" s="1"/>
    </row>
    <row r="216" spans="1:5" ht="14.25" customHeight="1">
      <c r="A216" s="1"/>
      <c r="B216" s="1"/>
      <c r="C216" s="1"/>
      <c r="D216" s="1"/>
      <c r="E216" s="1"/>
    </row>
    <row r="217" spans="1:5" ht="14.25" customHeight="1">
      <c r="A217" s="1"/>
      <c r="B217" s="1"/>
      <c r="C217" s="1"/>
      <c r="D217" s="1"/>
      <c r="E217" s="1"/>
    </row>
    <row r="218" spans="1:5" ht="14.25" customHeight="1">
      <c r="A218" s="1"/>
      <c r="B218" s="1"/>
      <c r="C218" s="1"/>
      <c r="D218" s="1"/>
      <c r="E218" s="1"/>
    </row>
    <row r="219" spans="1:5" ht="14.25" customHeight="1">
      <c r="A219" s="1"/>
      <c r="B219" s="1"/>
      <c r="C219" s="1"/>
      <c r="D219" s="1"/>
      <c r="E219" s="1"/>
    </row>
    <row r="220" spans="1:5" ht="14.25" customHeight="1">
      <c r="A220" s="1"/>
      <c r="B220" s="1"/>
      <c r="C220" s="1"/>
      <c r="D220" s="1"/>
      <c r="E220" s="1"/>
    </row>
    <row r="221" spans="1:5" ht="14.25" customHeight="1">
      <c r="A221" s="1"/>
      <c r="B221" s="1"/>
      <c r="C221" s="1"/>
      <c r="D221" s="1"/>
      <c r="E221" s="1"/>
    </row>
    <row r="222" spans="1:5" ht="14.25" customHeight="1">
      <c r="A222" s="1"/>
      <c r="B222" s="1"/>
      <c r="C222" s="1"/>
      <c r="D222" s="1"/>
      <c r="E222" s="1"/>
    </row>
    <row r="223" spans="1:5" ht="14.25" customHeight="1">
      <c r="A223" s="1"/>
      <c r="B223" s="1"/>
      <c r="C223" s="1"/>
      <c r="D223" s="1"/>
      <c r="E223" s="1"/>
    </row>
    <row r="224" spans="1:5" ht="14.25" customHeight="1">
      <c r="A224" s="1"/>
      <c r="B224" s="1"/>
      <c r="C224" s="1"/>
      <c r="D224" s="1"/>
      <c r="E224" s="1"/>
    </row>
    <row r="225" spans="1:5" ht="14.25" customHeight="1">
      <c r="A225" s="1"/>
      <c r="B225" s="1"/>
      <c r="C225" s="1"/>
      <c r="D225" s="1"/>
      <c r="E225" s="1"/>
    </row>
    <row r="226" spans="1:5" ht="14.25" customHeight="1">
      <c r="A226" s="1"/>
      <c r="B226" s="1"/>
      <c r="C226" s="1"/>
      <c r="D226" s="1"/>
      <c r="E226" s="1"/>
    </row>
    <row r="227" spans="1:5" ht="14.25" customHeight="1">
      <c r="A227" s="1"/>
      <c r="B227" s="1"/>
      <c r="C227" s="1"/>
      <c r="D227" s="1"/>
      <c r="E227" s="1"/>
    </row>
    <row r="228" spans="1:5" ht="14.25" customHeight="1">
      <c r="A228" s="1"/>
      <c r="B228" s="1"/>
      <c r="C228" s="1"/>
      <c r="D228" s="1"/>
      <c r="E228" s="1"/>
    </row>
    <row r="229" spans="1:5" ht="14.25" customHeight="1">
      <c r="A229" s="1"/>
      <c r="B229" s="1"/>
      <c r="C229" s="1"/>
      <c r="D229" s="1"/>
      <c r="E229" s="1"/>
    </row>
    <row r="230" spans="1:5" ht="14.25" customHeight="1">
      <c r="A230" s="1"/>
      <c r="B230" s="1"/>
      <c r="C230" s="1"/>
      <c r="D230" s="1"/>
      <c r="E230" s="1"/>
    </row>
    <row r="231" spans="1:5" ht="14.25" customHeight="1">
      <c r="A231" s="1"/>
      <c r="B231" s="1"/>
      <c r="C231" s="1"/>
      <c r="D231" s="1"/>
      <c r="E231" s="1"/>
    </row>
    <row r="232" spans="1:5" ht="14.25" customHeight="1">
      <c r="A232" s="1"/>
      <c r="B232" s="1"/>
      <c r="C232" s="1"/>
      <c r="D232" s="1"/>
      <c r="E232" s="1"/>
    </row>
    <row r="233" spans="1:5" ht="14.25" customHeight="1">
      <c r="A233" s="1"/>
      <c r="B233" s="1"/>
      <c r="C233" s="1"/>
      <c r="D233" s="1"/>
      <c r="E233" s="1"/>
    </row>
    <row r="234" spans="1:5" ht="14.25" customHeight="1">
      <c r="A234" s="1"/>
      <c r="B234" s="1"/>
      <c r="C234" s="1"/>
      <c r="D234" s="1"/>
      <c r="E234" s="1"/>
    </row>
    <row r="235" spans="1:5" ht="14.25" customHeight="1">
      <c r="A235" s="1"/>
      <c r="B235" s="1"/>
      <c r="C235" s="1"/>
      <c r="D235" s="1"/>
      <c r="E235" s="1"/>
    </row>
    <row r="236" spans="1:5" ht="14.25" customHeight="1">
      <c r="A236" s="1"/>
      <c r="B236" s="1"/>
      <c r="C236" s="1"/>
      <c r="D236" s="1"/>
      <c r="E236" s="1"/>
    </row>
    <row r="237" spans="1:5" ht="14.25" customHeight="1">
      <c r="A237" s="1"/>
      <c r="B237" s="1"/>
      <c r="C237" s="1"/>
      <c r="D237" s="1"/>
      <c r="E237" s="1"/>
    </row>
    <row r="238" spans="1:5" ht="14.25" customHeight="1">
      <c r="A238" s="1"/>
      <c r="B238" s="1"/>
      <c r="C238" s="1"/>
      <c r="D238" s="1"/>
      <c r="E238" s="1"/>
    </row>
    <row r="239" spans="1:5" ht="14.25" customHeight="1">
      <c r="A239" s="1"/>
      <c r="B239" s="1"/>
      <c r="C239" s="1"/>
      <c r="D239" s="1"/>
      <c r="E239" s="1"/>
    </row>
    <row r="240" spans="1:5" ht="14.25" customHeight="1">
      <c r="A240" s="1"/>
      <c r="B240" s="1"/>
      <c r="C240" s="1"/>
      <c r="D240" s="1"/>
      <c r="E240" s="1"/>
    </row>
    <row r="241" spans="1:5" ht="14.25" customHeight="1">
      <c r="A241" s="1"/>
      <c r="B241" s="1"/>
      <c r="C241" s="1"/>
      <c r="D241" s="1"/>
      <c r="E241" s="1"/>
    </row>
    <row r="242" spans="1:5" ht="14.25" customHeight="1">
      <c r="A242" s="1"/>
      <c r="B242" s="1"/>
      <c r="C242" s="1"/>
      <c r="D242" s="1"/>
      <c r="E242" s="1"/>
    </row>
    <row r="243" spans="1:5" ht="14.25" customHeight="1">
      <c r="A243" s="1"/>
      <c r="B243" s="1"/>
      <c r="C243" s="1"/>
      <c r="D243" s="1"/>
      <c r="E243" s="1"/>
    </row>
    <row r="244" spans="1:5" ht="14.25" customHeight="1">
      <c r="A244" s="1"/>
      <c r="B244" s="1"/>
      <c r="C244" s="1"/>
      <c r="D244" s="1"/>
      <c r="E244" s="1"/>
    </row>
    <row r="245" spans="1:5" ht="14.25" customHeight="1">
      <c r="A245" s="1"/>
      <c r="B245" s="1"/>
      <c r="C245" s="1"/>
      <c r="D245" s="1"/>
      <c r="E245" s="1"/>
    </row>
    <row r="246" spans="1:5" ht="14.25" customHeight="1">
      <c r="A246" s="1"/>
      <c r="B246" s="1"/>
      <c r="C246" s="1"/>
      <c r="D246" s="1"/>
      <c r="E246" s="1"/>
    </row>
    <row r="247" spans="1:5" ht="14.25" customHeight="1">
      <c r="A247" s="1"/>
      <c r="B247" s="1"/>
      <c r="C247" s="1"/>
      <c r="D247" s="1"/>
      <c r="E247" s="1"/>
    </row>
    <row r="248" spans="1:5" ht="14.25" customHeight="1">
      <c r="A248" s="1"/>
      <c r="B248" s="1"/>
      <c r="C248" s="1"/>
      <c r="D248" s="1"/>
      <c r="E248" s="1"/>
    </row>
    <row r="249" spans="1:5" ht="14.25" customHeight="1">
      <c r="A249" s="1"/>
      <c r="B249" s="1"/>
      <c r="C249" s="1"/>
      <c r="D249" s="1"/>
      <c r="E249" s="1"/>
    </row>
    <row r="250" spans="1:5" ht="14.25" customHeight="1">
      <c r="A250" s="1"/>
      <c r="B250" s="1"/>
      <c r="C250" s="1"/>
      <c r="D250" s="1"/>
      <c r="E250" s="1"/>
    </row>
    <row r="251" spans="1:5" ht="14.25" customHeight="1">
      <c r="A251" s="1"/>
      <c r="B251" s="1"/>
      <c r="C251" s="1"/>
      <c r="D251" s="1"/>
      <c r="E251" s="1"/>
    </row>
    <row r="252" spans="1:5" ht="14.25" customHeight="1">
      <c r="A252" s="1"/>
      <c r="B252" s="1"/>
      <c r="C252" s="1"/>
      <c r="D252" s="1"/>
      <c r="E252" s="1"/>
    </row>
    <row r="253" spans="1:5" ht="14.25" customHeight="1">
      <c r="A253" s="1"/>
      <c r="B253" s="1"/>
      <c r="C253" s="1"/>
      <c r="D253" s="1"/>
      <c r="E253" s="1"/>
    </row>
    <row r="254" spans="1:5" ht="14.25" customHeight="1">
      <c r="A254" s="1"/>
      <c r="B254" s="1"/>
      <c r="C254" s="1"/>
      <c r="D254" s="1"/>
      <c r="E254" s="1"/>
    </row>
    <row r="255" spans="1:5" ht="14.25" customHeight="1">
      <c r="A255" s="1"/>
      <c r="B255" s="1"/>
      <c r="C255" s="1"/>
      <c r="D255" s="1"/>
      <c r="E255" s="1"/>
    </row>
    <row r="256" spans="1:5" ht="14.25" customHeight="1">
      <c r="A256" s="1"/>
      <c r="B256" s="1"/>
      <c r="C256" s="1"/>
      <c r="D256" s="1"/>
      <c r="E256" s="1"/>
    </row>
    <row r="257" spans="1:5" ht="14.25" customHeight="1">
      <c r="A257" s="1"/>
      <c r="B257" s="1"/>
      <c r="C257" s="1"/>
      <c r="D257" s="1"/>
      <c r="E257" s="1"/>
    </row>
    <row r="258" spans="1:5" ht="14.25" customHeight="1">
      <c r="A258" s="1"/>
      <c r="B258" s="1"/>
      <c r="C258" s="1"/>
      <c r="D258" s="1"/>
      <c r="E258" s="1"/>
    </row>
    <row r="259" spans="1:5" ht="14.25" customHeight="1">
      <c r="A259" s="1"/>
      <c r="B259" s="1"/>
      <c r="C259" s="1"/>
      <c r="D259" s="1"/>
      <c r="E259" s="1"/>
    </row>
    <row r="260" spans="1:5" ht="14.25" customHeight="1">
      <c r="A260" s="1"/>
      <c r="B260" s="1"/>
      <c r="C260" s="1"/>
      <c r="D260" s="1"/>
      <c r="E260" s="1"/>
    </row>
    <row r="261" spans="1:5" ht="14.25" customHeight="1">
      <c r="A261" s="1"/>
      <c r="B261" s="1"/>
      <c r="C261" s="1"/>
      <c r="D261" s="1"/>
      <c r="E261" s="1"/>
    </row>
    <row r="262" spans="1:5" ht="14.25" customHeight="1">
      <c r="A262" s="1"/>
      <c r="B262" s="1"/>
      <c r="C262" s="1"/>
      <c r="D262" s="1"/>
      <c r="E262" s="1"/>
    </row>
    <row r="263" spans="1:5" ht="14.25" customHeight="1">
      <c r="A263" s="1"/>
      <c r="B263" s="1"/>
      <c r="C263" s="1"/>
      <c r="D263" s="1"/>
      <c r="E263" s="1"/>
    </row>
    <row r="264" spans="1:5" ht="14.25" customHeight="1">
      <c r="A264" s="1"/>
      <c r="B264" s="1"/>
      <c r="C264" s="1"/>
      <c r="D264" s="1"/>
      <c r="E264" s="1"/>
    </row>
    <row r="265" spans="1:5" ht="14.25" customHeight="1">
      <c r="A265" s="1"/>
      <c r="B265" s="1"/>
      <c r="C265" s="1"/>
      <c r="D265" s="1"/>
      <c r="E265" s="1"/>
    </row>
    <row r="266" spans="1:5" ht="14.25" customHeight="1">
      <c r="A266" s="1"/>
      <c r="B266" s="1"/>
      <c r="C266" s="1"/>
      <c r="D266" s="1"/>
      <c r="E266" s="1"/>
    </row>
    <row r="267" spans="1:5" ht="14.25" customHeight="1">
      <c r="A267" s="1"/>
      <c r="B267" s="1"/>
      <c r="C267" s="1"/>
      <c r="D267" s="1"/>
      <c r="E267" s="1"/>
    </row>
    <row r="268" spans="1:5" ht="15.75" customHeight="1"/>
    <row r="269" spans="1:5" ht="15.75" customHeight="1"/>
    <row r="270" spans="1:5" ht="15.75" customHeight="1"/>
    <row r="271" spans="1:5" ht="15.75" customHeight="1"/>
    <row r="272" spans="1:5"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sheetData>
  <mergeCells count="48">
    <mergeCell ref="A65:E65"/>
    <mergeCell ref="A66:E66"/>
    <mergeCell ref="B63:E63"/>
    <mergeCell ref="B67:E67"/>
    <mergeCell ref="A36:B36"/>
    <mergeCell ref="A37:B37"/>
    <mergeCell ref="B46:D46"/>
    <mergeCell ref="B48:D48"/>
    <mergeCell ref="B50:D50"/>
    <mergeCell ref="A45:E45"/>
    <mergeCell ref="A39:E39"/>
    <mergeCell ref="A40:E40"/>
    <mergeCell ref="A44:E44"/>
    <mergeCell ref="B41:E41"/>
    <mergeCell ref="B42:E42"/>
    <mergeCell ref="B47:E47"/>
    <mergeCell ref="B20:E20"/>
    <mergeCell ref="A61:E61"/>
    <mergeCell ref="A62:E62"/>
    <mergeCell ref="B52:D52"/>
    <mergeCell ref="B54:D54"/>
    <mergeCell ref="B56:D56"/>
    <mergeCell ref="B58:D58"/>
    <mergeCell ref="A22:E22"/>
    <mergeCell ref="A23:E23"/>
    <mergeCell ref="A25:D25"/>
    <mergeCell ref="A32:D32"/>
    <mergeCell ref="A31:B31"/>
    <mergeCell ref="B49:E49"/>
    <mergeCell ref="B51:E51"/>
    <mergeCell ref="B53:E53"/>
    <mergeCell ref="B55:E55"/>
    <mergeCell ref="B57:E57"/>
    <mergeCell ref="A1:E1"/>
    <mergeCell ref="A2:E2"/>
    <mergeCell ref="A4:E4"/>
    <mergeCell ref="A6:E6"/>
    <mergeCell ref="A7:E7"/>
    <mergeCell ref="A11:E11"/>
    <mergeCell ref="A12:E12"/>
    <mergeCell ref="B8:E8"/>
    <mergeCell ref="B9:E9"/>
    <mergeCell ref="B13:E13"/>
    <mergeCell ref="A16:E16"/>
    <mergeCell ref="A17:E17"/>
    <mergeCell ref="B14:E14"/>
    <mergeCell ref="B18:E18"/>
    <mergeCell ref="B19:E19"/>
  </mergeCells>
  <dataValidations count="4">
    <dataValidation type="list" allowBlank="1" sqref="B58" xr:uid="{00000000-0002-0000-0300-000000000000}">
      <formula1>L_MARCADOR</formula1>
    </dataValidation>
    <dataValidation type="list" allowBlank="1" sqref="B33:B35 B27:B30 B26" xr:uid="{00000000-0002-0000-0300-000001000000}">
      <formula1>L_PAIS</formula1>
    </dataValidation>
    <dataValidation type="list" allowBlank="1" sqref="B46 B48 B50 B52 B54 B56" xr:uid="{00000000-0002-0000-0300-000002000000}">
      <formula1>L_SINO</formula1>
    </dataValidation>
    <dataValidation type="decimal" operator="greaterThanOrEqual" allowBlank="1" sqref="C26:D30 C33:D35" xr:uid="{00000000-0002-0000-0300-000003000000}">
      <formula1>0</formula1>
    </dataValidation>
  </dataValidations>
  <hyperlinks>
    <hyperlink ref="A59" location="'MARCADOR DE GÉNERO'!A1" display="*Definición en hoja &quot;Marcador de género&quot;" xr:uid="{B4E5E565-F285-4EC4-A1E7-8273C5E128CB}"/>
  </hyperlinks>
  <pageMargins left="0.75" right="0.75" top="1" bottom="1"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4F6228"/>
  </sheetPr>
  <dimension ref="A1:Y995"/>
  <sheetViews>
    <sheetView workbookViewId="0">
      <pane xSplit="1" ySplit="3" topLeftCell="B30" activePane="bottomRight" state="frozen"/>
      <selection pane="topRight" activeCell="B1" sqref="B1"/>
      <selection pane="bottomLeft" activeCell="A4" sqref="A4"/>
      <selection pane="bottomRight" activeCell="F5" sqref="F5"/>
    </sheetView>
  </sheetViews>
  <sheetFormatPr baseColWidth="10" defaultColWidth="14.453125" defaultRowHeight="15" customHeight="1"/>
  <cols>
    <col min="1" max="1" width="22" customWidth="1"/>
    <col min="2" max="2" width="40" customWidth="1"/>
    <col min="3" max="4" width="26" customWidth="1"/>
    <col min="5" max="6" width="28" customWidth="1"/>
    <col min="7" max="8" width="26" customWidth="1"/>
    <col min="9" max="9" width="8.7265625" customWidth="1"/>
  </cols>
  <sheetData>
    <row r="1" spans="1:25" ht="27.75" customHeight="1">
      <c r="A1" s="106" t="s">
        <v>144</v>
      </c>
      <c r="B1" s="107"/>
      <c r="C1" s="107"/>
      <c r="D1" s="107"/>
      <c r="E1" s="107"/>
      <c r="F1" s="107"/>
      <c r="G1" s="107"/>
      <c r="H1" s="107"/>
      <c r="I1" s="108"/>
      <c r="J1" s="1"/>
      <c r="K1" s="1"/>
      <c r="L1" s="1"/>
      <c r="M1" s="1"/>
      <c r="N1" s="1"/>
      <c r="O1" s="1"/>
      <c r="P1" s="1"/>
      <c r="Q1" s="1"/>
      <c r="R1" s="1"/>
      <c r="S1" s="1"/>
      <c r="T1" s="1"/>
      <c r="U1" s="1"/>
      <c r="V1" s="1"/>
      <c r="W1" s="1"/>
      <c r="X1" s="1"/>
      <c r="Y1" s="1"/>
    </row>
    <row r="2" spans="1:25" ht="24" customHeight="1">
      <c r="A2" s="12" t="s">
        <v>146</v>
      </c>
      <c r="B2" s="169" t="str">
        <f>'1. IDENTIFICACIÓN'!B6</f>
        <v>Alianza estratégica para el fortalecimiento de las capacidades de vigilancia de micotoxinas en Chile y México: una mirada hacia la salud pública y la seguridad alimentaria</v>
      </c>
      <c r="C2" s="153"/>
      <c r="D2" s="153"/>
      <c r="E2" s="153"/>
      <c r="F2" s="153"/>
      <c r="G2" s="153"/>
      <c r="H2" s="153"/>
      <c r="I2" s="154"/>
      <c r="J2" s="1"/>
      <c r="K2" s="1"/>
      <c r="L2" s="1"/>
      <c r="M2" s="1"/>
      <c r="N2" s="1"/>
      <c r="O2" s="1"/>
      <c r="P2" s="1"/>
      <c r="Q2" s="1"/>
      <c r="R2" s="1"/>
      <c r="S2" s="1"/>
      <c r="T2" s="1"/>
      <c r="U2" s="1"/>
      <c r="V2" s="1"/>
      <c r="W2" s="1"/>
      <c r="X2" s="1"/>
      <c r="Y2" s="1"/>
    </row>
    <row r="3" spans="1:25" ht="48" customHeight="1">
      <c r="A3" s="170" t="s">
        <v>148</v>
      </c>
      <c r="B3" s="154"/>
      <c r="C3" s="13" t="s">
        <v>149</v>
      </c>
      <c r="D3" s="13" t="s">
        <v>150</v>
      </c>
      <c r="E3" s="13" t="s">
        <v>151</v>
      </c>
      <c r="F3" s="13" t="s">
        <v>152</v>
      </c>
      <c r="G3" s="13" t="s">
        <v>153</v>
      </c>
      <c r="H3" s="13" t="s">
        <v>154</v>
      </c>
      <c r="I3" s="1"/>
      <c r="J3" s="1"/>
      <c r="K3" s="1"/>
      <c r="L3" s="1"/>
      <c r="M3" s="1"/>
      <c r="N3" s="1"/>
      <c r="O3" s="1"/>
      <c r="P3" s="1"/>
      <c r="Q3" s="1"/>
      <c r="R3" s="1"/>
      <c r="S3" s="1"/>
      <c r="T3" s="1"/>
      <c r="U3" s="1"/>
      <c r="V3" s="1"/>
      <c r="W3" s="1"/>
      <c r="X3" s="1"/>
      <c r="Y3" s="1"/>
    </row>
    <row r="4" spans="1:25" ht="76.5" customHeight="1">
      <c r="A4" s="14" t="s">
        <v>156</v>
      </c>
      <c r="B4" s="56" t="s">
        <v>605</v>
      </c>
      <c r="C4" s="15" t="s">
        <v>606</v>
      </c>
      <c r="D4" s="15" t="s">
        <v>607</v>
      </c>
      <c r="E4" s="15" t="s">
        <v>399</v>
      </c>
      <c r="F4" s="15" t="s">
        <v>608</v>
      </c>
      <c r="G4" s="15" t="s">
        <v>609</v>
      </c>
      <c r="H4" s="15" t="s">
        <v>610</v>
      </c>
      <c r="I4" s="1"/>
      <c r="J4" s="1"/>
      <c r="K4" s="1"/>
      <c r="L4" s="1"/>
      <c r="M4" s="1"/>
      <c r="N4" s="1"/>
      <c r="O4" s="1"/>
      <c r="P4" s="1"/>
      <c r="Q4" s="1"/>
      <c r="R4" s="1"/>
      <c r="S4" s="1"/>
      <c r="T4" s="1"/>
      <c r="U4" s="1"/>
      <c r="V4" s="1"/>
      <c r="W4" s="1"/>
      <c r="X4" s="1"/>
      <c r="Y4" s="1"/>
    </row>
    <row r="5" spans="1:25" ht="174.75" customHeight="1">
      <c r="A5" s="14" t="s">
        <v>158</v>
      </c>
      <c r="B5" s="56" t="s">
        <v>611</v>
      </c>
      <c r="C5" s="15" t="s">
        <v>612</v>
      </c>
      <c r="D5" s="15" t="s">
        <v>613</v>
      </c>
      <c r="E5" s="15" t="s">
        <v>614</v>
      </c>
      <c r="F5" s="15" t="s">
        <v>615</v>
      </c>
      <c r="G5" s="15" t="s">
        <v>616</v>
      </c>
      <c r="H5" s="15" t="s">
        <v>617</v>
      </c>
      <c r="I5" s="1"/>
      <c r="J5" s="1"/>
      <c r="K5" s="1"/>
      <c r="L5" s="1"/>
      <c r="M5" s="1"/>
      <c r="N5" s="1"/>
      <c r="O5" s="1"/>
      <c r="P5" s="1"/>
      <c r="Q5" s="1"/>
      <c r="R5" s="1"/>
      <c r="S5" s="1"/>
      <c r="T5" s="1"/>
      <c r="U5" s="1"/>
      <c r="V5" s="1"/>
      <c r="W5" s="1"/>
      <c r="X5" s="1"/>
      <c r="Y5" s="1"/>
    </row>
    <row r="6" spans="1:25" ht="15" customHeight="1">
      <c r="A6" s="171" t="s">
        <v>490</v>
      </c>
      <c r="B6" s="153"/>
      <c r="C6" s="153"/>
      <c r="D6" s="153"/>
      <c r="E6" s="153"/>
      <c r="F6" s="153"/>
      <c r="G6" s="153"/>
      <c r="H6" s="154"/>
      <c r="I6" s="1"/>
      <c r="J6" s="1"/>
      <c r="K6" s="1"/>
      <c r="L6" s="1"/>
      <c r="M6" s="1"/>
      <c r="N6" s="1"/>
      <c r="O6" s="1"/>
      <c r="P6" s="1"/>
      <c r="Q6" s="1"/>
      <c r="R6" s="1"/>
      <c r="S6" s="1"/>
      <c r="T6" s="1"/>
      <c r="U6" s="1"/>
      <c r="V6" s="1"/>
      <c r="W6" s="1"/>
      <c r="X6" s="1"/>
      <c r="Y6" s="1"/>
    </row>
    <row r="7" spans="1:25" ht="86.25" customHeight="1">
      <c r="A7" s="52" t="s">
        <v>166</v>
      </c>
      <c r="B7" s="15" t="s">
        <v>618</v>
      </c>
      <c r="C7" s="15" t="s">
        <v>619</v>
      </c>
      <c r="D7" s="15" t="s">
        <v>620</v>
      </c>
      <c r="E7" s="15" t="s">
        <v>621</v>
      </c>
      <c r="F7" s="15" t="s">
        <v>622</v>
      </c>
      <c r="G7" s="15" t="s">
        <v>623</v>
      </c>
      <c r="H7" s="15" t="s">
        <v>624</v>
      </c>
      <c r="I7" s="1"/>
      <c r="J7" s="1"/>
      <c r="K7" s="1"/>
      <c r="L7" s="1"/>
      <c r="M7" s="1"/>
      <c r="N7" s="1"/>
      <c r="O7" s="1"/>
      <c r="P7" s="1"/>
      <c r="Q7" s="1"/>
      <c r="R7" s="1"/>
      <c r="S7" s="1"/>
      <c r="T7" s="1"/>
      <c r="U7" s="1"/>
      <c r="V7" s="1"/>
      <c r="W7" s="1"/>
      <c r="X7" s="1"/>
      <c r="Y7" s="1"/>
    </row>
    <row r="8" spans="1:25" ht="86.25" customHeight="1">
      <c r="A8" s="17" t="s">
        <v>161</v>
      </c>
      <c r="B8" s="15" t="s">
        <v>625</v>
      </c>
      <c r="C8" s="15" t="s">
        <v>626</v>
      </c>
      <c r="D8" s="15" t="s">
        <v>627</v>
      </c>
      <c r="E8" s="15" t="s">
        <v>628</v>
      </c>
      <c r="F8" s="15" t="s">
        <v>629</v>
      </c>
      <c r="G8" s="15" t="s">
        <v>630</v>
      </c>
      <c r="H8" s="15" t="s">
        <v>631</v>
      </c>
      <c r="I8" s="1"/>
      <c r="J8" s="1"/>
      <c r="K8" s="1"/>
      <c r="L8" s="1"/>
      <c r="M8" s="1"/>
      <c r="N8" s="1"/>
      <c r="O8" s="1"/>
      <c r="P8" s="1"/>
      <c r="Q8" s="1"/>
      <c r="R8" s="1"/>
      <c r="S8" s="1"/>
      <c r="T8" s="1"/>
      <c r="U8" s="1"/>
      <c r="V8" s="1"/>
      <c r="W8" s="1"/>
      <c r="X8" s="1"/>
      <c r="Y8" s="1"/>
    </row>
    <row r="9" spans="1:25" ht="86.25" customHeight="1">
      <c r="A9" s="17" t="s">
        <v>163</v>
      </c>
      <c r="B9" s="15" t="s">
        <v>632</v>
      </c>
      <c r="C9" s="15" t="s">
        <v>633</v>
      </c>
      <c r="D9" s="15" t="s">
        <v>634</v>
      </c>
      <c r="E9" s="15" t="s">
        <v>635</v>
      </c>
      <c r="F9" s="15" t="s">
        <v>636</v>
      </c>
      <c r="G9" s="15" t="s">
        <v>637</v>
      </c>
      <c r="H9" s="15" t="s">
        <v>638</v>
      </c>
      <c r="I9" s="1"/>
      <c r="J9" s="1"/>
      <c r="K9" s="1"/>
      <c r="L9" s="1"/>
      <c r="M9" s="1"/>
      <c r="N9" s="1"/>
      <c r="O9" s="1"/>
      <c r="P9" s="1"/>
      <c r="Q9" s="1"/>
      <c r="R9" s="1"/>
      <c r="S9" s="1"/>
      <c r="T9" s="1"/>
      <c r="U9" s="1"/>
      <c r="V9" s="1"/>
      <c r="W9" s="1"/>
      <c r="X9" s="1"/>
      <c r="Y9" s="1"/>
    </row>
    <row r="10" spans="1:25" ht="153" customHeight="1">
      <c r="A10" s="17" t="s">
        <v>164</v>
      </c>
      <c r="B10" s="100" t="s">
        <v>639</v>
      </c>
      <c r="C10" s="100" t="s">
        <v>640</v>
      </c>
      <c r="D10" s="100" t="s">
        <v>641</v>
      </c>
      <c r="E10" s="100" t="s">
        <v>642</v>
      </c>
      <c r="F10" s="100" t="s">
        <v>643</v>
      </c>
      <c r="G10" s="100" t="s">
        <v>644</v>
      </c>
      <c r="H10" s="101" t="s">
        <v>645</v>
      </c>
      <c r="I10" s="1"/>
      <c r="J10" s="1"/>
      <c r="K10" s="1"/>
      <c r="L10" s="1"/>
      <c r="M10" s="1"/>
      <c r="N10" s="1"/>
      <c r="O10" s="1"/>
      <c r="P10" s="1"/>
      <c r="Q10" s="1"/>
      <c r="R10" s="1"/>
      <c r="S10" s="1"/>
      <c r="T10" s="1"/>
      <c r="U10" s="1"/>
      <c r="V10" s="1"/>
      <c r="W10" s="1"/>
      <c r="X10" s="1"/>
      <c r="Y10" s="1"/>
    </row>
    <row r="11" spans="1:25" ht="15" customHeight="1">
      <c r="A11" s="18" t="s">
        <v>166</v>
      </c>
      <c r="B11" s="161" t="str">
        <f>B7</f>
        <v xml:space="preserve">Métodos de análisis validados e implementados para el ensayo de Aflatoxinas totales, Ocratoxina A, Fumonisina, DON y ZEN en muestras de ají seco y harina de trigo y maíz. </v>
      </c>
      <c r="C11" s="161"/>
      <c r="D11" s="161"/>
      <c r="E11" s="161"/>
      <c r="F11" s="161"/>
      <c r="G11" s="161"/>
      <c r="H11" s="162"/>
      <c r="I11" s="1"/>
      <c r="J11" s="1"/>
      <c r="K11" s="1"/>
      <c r="L11" s="1"/>
      <c r="M11" s="1"/>
      <c r="N11" s="1"/>
      <c r="O11" s="1"/>
      <c r="P11" s="1"/>
      <c r="Q11" s="1"/>
      <c r="R11" s="1"/>
      <c r="S11" s="1"/>
      <c r="T11" s="1"/>
      <c r="U11" s="1"/>
      <c r="V11" s="1"/>
      <c r="W11" s="1"/>
      <c r="X11" s="1"/>
      <c r="Y11" s="1"/>
    </row>
    <row r="12" spans="1:25" ht="43.5" customHeight="1">
      <c r="A12" s="53" t="s">
        <v>167</v>
      </c>
      <c r="B12" s="163" t="s">
        <v>646</v>
      </c>
      <c r="C12" s="164"/>
      <c r="D12" s="164"/>
      <c r="E12" s="164"/>
      <c r="F12" s="164"/>
      <c r="G12" s="164"/>
      <c r="H12" s="165"/>
      <c r="I12" s="1"/>
      <c r="J12" s="1"/>
      <c r="K12" s="1"/>
      <c r="L12" s="1"/>
      <c r="M12" s="1"/>
      <c r="N12" s="1"/>
      <c r="O12" s="1"/>
      <c r="P12" s="1"/>
      <c r="Q12" s="1"/>
      <c r="R12" s="1"/>
      <c r="S12" s="1"/>
      <c r="T12" s="1"/>
      <c r="U12" s="1"/>
      <c r="V12" s="1"/>
      <c r="W12" s="1"/>
      <c r="X12" s="1"/>
      <c r="Y12" s="1"/>
    </row>
    <row r="13" spans="1:25" ht="43.5" customHeight="1">
      <c r="A13" s="17" t="s">
        <v>168</v>
      </c>
      <c r="B13" s="166" t="s">
        <v>647</v>
      </c>
      <c r="C13" s="167"/>
      <c r="D13" s="167"/>
      <c r="E13" s="167"/>
      <c r="F13" s="167"/>
      <c r="G13" s="167"/>
      <c r="H13" s="168"/>
      <c r="I13" s="1"/>
      <c r="J13" s="1"/>
      <c r="K13" s="1"/>
      <c r="L13" s="1"/>
      <c r="M13" s="1"/>
      <c r="N13" s="1"/>
      <c r="O13" s="1"/>
      <c r="P13" s="1"/>
      <c r="Q13" s="1"/>
      <c r="R13" s="1"/>
      <c r="S13" s="1"/>
      <c r="T13" s="1"/>
      <c r="U13" s="1"/>
      <c r="V13" s="1"/>
      <c r="W13" s="1"/>
      <c r="X13" s="1"/>
      <c r="Y13" s="1"/>
    </row>
    <row r="14" spans="1:25" ht="43.5" customHeight="1">
      <c r="A14" s="17" t="s">
        <v>170</v>
      </c>
      <c r="B14" s="149" t="s">
        <v>648</v>
      </c>
      <c r="C14" s="150"/>
      <c r="D14" s="150"/>
      <c r="E14" s="150"/>
      <c r="F14" s="150"/>
      <c r="G14" s="150"/>
      <c r="H14" s="151"/>
      <c r="I14" s="1"/>
      <c r="J14" s="1"/>
      <c r="K14" s="1"/>
      <c r="L14" s="1"/>
      <c r="M14" s="1"/>
      <c r="N14" s="1"/>
      <c r="O14" s="1"/>
      <c r="P14" s="1"/>
      <c r="Q14" s="1"/>
      <c r="R14" s="1"/>
      <c r="S14" s="1"/>
      <c r="T14" s="1"/>
      <c r="U14" s="1"/>
      <c r="V14" s="1"/>
      <c r="W14" s="1"/>
      <c r="X14" s="1"/>
      <c r="Y14" s="1"/>
    </row>
    <row r="15" spans="1:25" ht="43.5" customHeight="1">
      <c r="A15" s="17" t="s">
        <v>172</v>
      </c>
      <c r="B15" s="149" t="s">
        <v>649</v>
      </c>
      <c r="C15" s="150"/>
      <c r="D15" s="150"/>
      <c r="E15" s="150"/>
      <c r="F15" s="150"/>
      <c r="G15" s="150"/>
      <c r="H15" s="151"/>
      <c r="I15" s="1"/>
      <c r="J15" s="1"/>
      <c r="K15" s="1"/>
      <c r="L15" s="1"/>
      <c r="M15" s="1"/>
      <c r="N15" s="1"/>
      <c r="O15" s="1"/>
      <c r="P15" s="1"/>
      <c r="Q15" s="1"/>
      <c r="R15" s="1"/>
      <c r="S15" s="1"/>
      <c r="T15" s="1"/>
      <c r="U15" s="1"/>
      <c r="V15" s="1"/>
      <c r="W15" s="1"/>
      <c r="X15" s="1"/>
      <c r="Y15" s="1"/>
    </row>
    <row r="16" spans="1:25" ht="43.5" customHeight="1">
      <c r="A16" s="17" t="s">
        <v>176</v>
      </c>
      <c r="B16" s="149" t="s">
        <v>650</v>
      </c>
      <c r="C16" s="150"/>
      <c r="D16" s="150"/>
      <c r="E16" s="150"/>
      <c r="F16" s="150"/>
      <c r="G16" s="150"/>
      <c r="H16" s="151"/>
      <c r="I16" s="1"/>
      <c r="J16" s="1"/>
      <c r="K16" s="1"/>
      <c r="L16" s="1"/>
      <c r="M16" s="1"/>
      <c r="N16" s="1"/>
      <c r="O16" s="1"/>
      <c r="P16" s="1"/>
      <c r="Q16" s="1"/>
      <c r="R16" s="1"/>
      <c r="S16" s="1"/>
      <c r="T16" s="1"/>
      <c r="U16" s="1"/>
      <c r="V16" s="1"/>
      <c r="W16" s="1"/>
      <c r="X16" s="1"/>
      <c r="Y16" s="1"/>
    </row>
    <row r="17" spans="1:25" ht="15" customHeight="1">
      <c r="A17" s="18" t="s">
        <v>161</v>
      </c>
      <c r="B17" s="161" t="str">
        <f>B8</f>
        <v>Profesionales del sector salud capacitados con enfoque de inclusión y equidad sobre los efectos diferenciados de las micotoxinas en la salud</v>
      </c>
      <c r="C17" s="161"/>
      <c r="D17" s="161"/>
      <c r="E17" s="161"/>
      <c r="F17" s="161"/>
      <c r="G17" s="161"/>
      <c r="H17" s="162"/>
      <c r="I17" s="1"/>
      <c r="J17" s="1"/>
      <c r="K17" s="1"/>
      <c r="L17" s="1"/>
      <c r="M17" s="1"/>
      <c r="N17" s="1"/>
      <c r="O17" s="1"/>
      <c r="P17" s="1"/>
      <c r="Q17" s="1"/>
      <c r="R17" s="1"/>
      <c r="S17" s="1"/>
      <c r="T17" s="1"/>
      <c r="U17" s="1"/>
      <c r="V17" s="1"/>
      <c r="W17" s="1"/>
      <c r="X17" s="1"/>
      <c r="Y17" s="1"/>
    </row>
    <row r="18" spans="1:25" ht="43.5" customHeight="1">
      <c r="A18" s="53" t="s">
        <v>179</v>
      </c>
      <c r="B18" s="163" t="s">
        <v>651</v>
      </c>
      <c r="C18" s="164"/>
      <c r="D18" s="164"/>
      <c r="E18" s="164"/>
      <c r="F18" s="164"/>
      <c r="G18" s="164"/>
      <c r="H18" s="165"/>
      <c r="I18" s="1"/>
      <c r="J18" s="1"/>
      <c r="K18" s="1"/>
      <c r="L18" s="1"/>
      <c r="M18" s="1"/>
      <c r="N18" s="1"/>
      <c r="O18" s="1"/>
      <c r="P18" s="1"/>
      <c r="Q18" s="1"/>
      <c r="R18" s="1"/>
      <c r="S18" s="1"/>
      <c r="T18" s="1"/>
      <c r="U18" s="1"/>
      <c r="V18" s="1"/>
      <c r="W18" s="1"/>
      <c r="X18" s="1"/>
      <c r="Y18" s="1"/>
    </row>
    <row r="19" spans="1:25" ht="43.5" customHeight="1">
      <c r="A19" s="17" t="s">
        <v>181</v>
      </c>
      <c r="B19" s="166" t="s">
        <v>652</v>
      </c>
      <c r="C19" s="167"/>
      <c r="D19" s="167"/>
      <c r="E19" s="167"/>
      <c r="F19" s="167"/>
      <c r="G19" s="167"/>
      <c r="H19" s="168"/>
      <c r="I19" s="1"/>
      <c r="J19" s="1"/>
      <c r="K19" s="1"/>
      <c r="L19" s="1"/>
      <c r="M19" s="1"/>
      <c r="N19" s="1"/>
      <c r="O19" s="1"/>
      <c r="P19" s="1"/>
      <c r="Q19" s="1"/>
      <c r="R19" s="1"/>
      <c r="S19" s="1"/>
      <c r="T19" s="1"/>
      <c r="U19" s="1"/>
      <c r="V19" s="1"/>
      <c r="W19" s="1"/>
      <c r="X19" s="1"/>
      <c r="Y19" s="1"/>
    </row>
    <row r="20" spans="1:25" ht="15" customHeight="1">
      <c r="A20" s="18" t="s">
        <v>163</v>
      </c>
      <c r="B20" s="161" t="str">
        <f>B9</f>
        <v>Información técnica generada, sistematizada y difundida (línea base/catastro y análisis de riesgos) para el monitoreo de micotoxinas</v>
      </c>
      <c r="C20" s="161"/>
      <c r="D20" s="161"/>
      <c r="E20" s="161"/>
      <c r="F20" s="161"/>
      <c r="G20" s="161"/>
      <c r="H20" s="162"/>
      <c r="I20" s="1"/>
      <c r="J20" s="1"/>
      <c r="K20" s="1"/>
      <c r="L20" s="1"/>
      <c r="M20" s="1"/>
      <c r="N20" s="1"/>
      <c r="O20" s="1"/>
      <c r="P20" s="1"/>
      <c r="Q20" s="1"/>
      <c r="R20" s="1"/>
      <c r="S20" s="1"/>
      <c r="T20" s="1"/>
      <c r="U20" s="1"/>
      <c r="V20" s="1"/>
      <c r="W20" s="1"/>
      <c r="X20" s="1"/>
      <c r="Y20" s="1"/>
    </row>
    <row r="21" spans="1:25" ht="43.5" customHeight="1">
      <c r="A21" s="53" t="s">
        <v>204</v>
      </c>
      <c r="B21" s="152" t="s">
        <v>653</v>
      </c>
      <c r="C21" s="153"/>
      <c r="D21" s="153"/>
      <c r="E21" s="153"/>
      <c r="F21" s="153"/>
      <c r="G21" s="153"/>
      <c r="H21" s="154"/>
      <c r="I21" s="1"/>
      <c r="J21" s="1"/>
      <c r="K21" s="1"/>
      <c r="L21" s="1"/>
      <c r="M21" s="1"/>
      <c r="N21" s="1"/>
      <c r="O21" s="1"/>
      <c r="P21" s="1"/>
      <c r="Q21" s="1"/>
      <c r="R21" s="1"/>
      <c r="S21" s="1"/>
      <c r="T21" s="1"/>
      <c r="U21" s="1"/>
      <c r="V21" s="1"/>
      <c r="W21" s="1"/>
      <c r="X21" s="1"/>
      <c r="Y21" s="1"/>
    </row>
    <row r="22" spans="1:25" ht="43.5" customHeight="1">
      <c r="A22" s="17" t="s">
        <v>205</v>
      </c>
      <c r="B22" s="152" t="s">
        <v>654</v>
      </c>
      <c r="C22" s="153"/>
      <c r="D22" s="153"/>
      <c r="E22" s="153"/>
      <c r="F22" s="153"/>
      <c r="G22" s="153"/>
      <c r="H22" s="154"/>
      <c r="I22" s="1"/>
      <c r="J22" s="1"/>
      <c r="K22" s="1"/>
      <c r="L22" s="1"/>
      <c r="M22" s="1"/>
      <c r="N22" s="1"/>
      <c r="O22" s="1"/>
      <c r="P22" s="1"/>
      <c r="Q22" s="1"/>
      <c r="R22" s="1"/>
      <c r="S22" s="1"/>
      <c r="T22" s="1"/>
      <c r="U22" s="1"/>
      <c r="V22" s="1"/>
      <c r="W22" s="1"/>
      <c r="X22" s="1"/>
      <c r="Y22" s="1"/>
    </row>
    <row r="23" spans="1:25" ht="43.5" customHeight="1">
      <c r="A23" s="17" t="s">
        <v>206</v>
      </c>
      <c r="B23" s="152" t="s">
        <v>655</v>
      </c>
      <c r="C23" s="153"/>
      <c r="D23" s="153"/>
      <c r="E23" s="153"/>
      <c r="F23" s="153"/>
      <c r="G23" s="153"/>
      <c r="H23" s="154"/>
      <c r="I23" s="1"/>
      <c r="J23" s="1"/>
      <c r="K23" s="1"/>
      <c r="L23" s="1"/>
      <c r="M23" s="1"/>
      <c r="N23" s="1"/>
      <c r="O23" s="1"/>
      <c r="P23" s="1"/>
      <c r="Q23" s="1"/>
      <c r="R23" s="1"/>
      <c r="S23" s="1"/>
      <c r="T23" s="1"/>
      <c r="U23" s="1"/>
      <c r="V23" s="1"/>
      <c r="W23" s="1"/>
      <c r="X23" s="1"/>
      <c r="Y23" s="1"/>
    </row>
    <row r="24" spans="1:25" ht="43.5" customHeight="1">
      <c r="A24" s="17" t="s">
        <v>207</v>
      </c>
      <c r="B24" s="152" t="s">
        <v>656</v>
      </c>
      <c r="C24" s="153"/>
      <c r="D24" s="153"/>
      <c r="E24" s="153"/>
      <c r="F24" s="153"/>
      <c r="G24" s="153"/>
      <c r="H24" s="154"/>
      <c r="I24" s="1"/>
      <c r="J24" s="1"/>
      <c r="K24" s="1"/>
      <c r="L24" s="1"/>
      <c r="M24" s="1"/>
      <c r="N24" s="1"/>
      <c r="O24" s="1"/>
      <c r="P24" s="1"/>
      <c r="Q24" s="1"/>
      <c r="R24" s="1"/>
      <c r="S24" s="1"/>
      <c r="T24" s="1"/>
      <c r="U24" s="1"/>
      <c r="V24" s="1"/>
      <c r="W24" s="1"/>
      <c r="X24" s="1"/>
      <c r="Y24" s="1"/>
    </row>
    <row r="25" spans="1:25" ht="43.5" customHeight="1">
      <c r="A25" s="17" t="s">
        <v>208</v>
      </c>
      <c r="B25" s="152" t="s">
        <v>657</v>
      </c>
      <c r="C25" s="153"/>
      <c r="D25" s="153"/>
      <c r="E25" s="153"/>
      <c r="F25" s="153"/>
      <c r="G25" s="153"/>
      <c r="H25" s="154"/>
      <c r="I25" s="1"/>
      <c r="J25" s="1"/>
      <c r="K25" s="1"/>
      <c r="L25" s="1"/>
      <c r="M25" s="1"/>
      <c r="N25" s="1"/>
      <c r="O25" s="1"/>
      <c r="P25" s="1"/>
      <c r="Q25" s="1"/>
      <c r="R25" s="1"/>
      <c r="S25" s="1"/>
      <c r="T25" s="1"/>
      <c r="U25" s="1"/>
      <c r="V25" s="1"/>
      <c r="W25" s="1"/>
      <c r="X25" s="1"/>
      <c r="Y25" s="1"/>
    </row>
    <row r="26" spans="1:25" ht="43.5" customHeight="1">
      <c r="A26" s="17" t="s">
        <v>659</v>
      </c>
      <c r="B26" s="152" t="s">
        <v>658</v>
      </c>
      <c r="C26" s="153"/>
      <c r="D26" s="153"/>
      <c r="E26" s="153"/>
      <c r="F26" s="153"/>
      <c r="G26" s="153"/>
      <c r="H26" s="154"/>
      <c r="I26" s="1"/>
      <c r="J26" s="1"/>
      <c r="K26" s="1"/>
      <c r="L26" s="1"/>
      <c r="M26" s="1"/>
      <c r="N26" s="1"/>
      <c r="O26" s="1"/>
      <c r="P26" s="1"/>
      <c r="Q26" s="1"/>
      <c r="R26" s="1"/>
      <c r="S26" s="1"/>
      <c r="T26" s="1"/>
      <c r="U26" s="1"/>
      <c r="V26" s="1"/>
      <c r="W26" s="1"/>
      <c r="X26" s="1"/>
      <c r="Y26" s="1"/>
    </row>
    <row r="27" spans="1:25" ht="15" customHeight="1">
      <c r="A27" s="18" t="s">
        <v>164</v>
      </c>
      <c r="B27" s="161" t="str">
        <f>B10</f>
        <v>Modelo de vigilancia para la identificación de micotoxinas difundido para su replicabilidad y mejora continua en las instituciones vinculadas y en las agrupaciones productivas de cada pais.</v>
      </c>
      <c r="C27" s="161"/>
      <c r="D27" s="161"/>
      <c r="E27" s="161"/>
      <c r="F27" s="161"/>
      <c r="G27" s="161"/>
      <c r="H27" s="162"/>
      <c r="I27" s="1"/>
      <c r="J27" s="1"/>
      <c r="K27" s="1"/>
      <c r="L27" s="1"/>
      <c r="M27" s="1"/>
      <c r="N27" s="1"/>
      <c r="O27" s="1"/>
      <c r="P27" s="1"/>
      <c r="Q27" s="1"/>
      <c r="R27" s="1"/>
      <c r="S27" s="1"/>
      <c r="T27" s="1"/>
      <c r="U27" s="1"/>
      <c r="V27" s="1"/>
      <c r="W27" s="1"/>
      <c r="X27" s="1"/>
      <c r="Y27" s="1"/>
    </row>
    <row r="28" spans="1:25" ht="43.5" customHeight="1">
      <c r="A28" s="17" t="s">
        <v>209</v>
      </c>
      <c r="B28" s="155" t="s">
        <v>660</v>
      </c>
      <c r="C28" s="156"/>
      <c r="D28" s="156"/>
      <c r="E28" s="156"/>
      <c r="F28" s="156"/>
      <c r="G28" s="156"/>
      <c r="H28" s="157"/>
      <c r="I28" s="1"/>
      <c r="J28" s="1"/>
      <c r="K28" s="1"/>
      <c r="L28" s="1"/>
      <c r="M28" s="1"/>
      <c r="N28" s="1"/>
      <c r="O28" s="1"/>
      <c r="P28" s="1"/>
      <c r="Q28" s="1"/>
      <c r="R28" s="1"/>
      <c r="S28" s="1"/>
      <c r="T28" s="1"/>
      <c r="U28" s="1"/>
      <c r="V28" s="1"/>
      <c r="W28" s="1"/>
      <c r="X28" s="1"/>
      <c r="Y28" s="1"/>
    </row>
    <row r="29" spans="1:25" ht="43.5" customHeight="1">
      <c r="A29" s="17" t="s">
        <v>210</v>
      </c>
      <c r="B29" s="158" t="s">
        <v>661</v>
      </c>
      <c r="C29" s="159"/>
      <c r="D29" s="159"/>
      <c r="E29" s="159"/>
      <c r="F29" s="159"/>
      <c r="G29" s="159"/>
      <c r="H29" s="160"/>
      <c r="I29" s="1"/>
      <c r="J29" s="1"/>
      <c r="K29" s="1"/>
      <c r="L29" s="1"/>
      <c r="M29" s="1"/>
      <c r="N29" s="1"/>
      <c r="O29" s="1"/>
      <c r="P29" s="1"/>
      <c r="Q29" s="1"/>
      <c r="R29" s="1"/>
      <c r="S29" s="1"/>
      <c r="T29" s="1"/>
      <c r="U29" s="1"/>
      <c r="V29" s="1"/>
      <c r="W29" s="1"/>
      <c r="X29" s="1"/>
      <c r="Y29" s="1"/>
    </row>
    <row r="30" spans="1:25" ht="43.5" customHeight="1">
      <c r="A30" s="17" t="s">
        <v>211</v>
      </c>
      <c r="B30" s="149" t="s">
        <v>662</v>
      </c>
      <c r="C30" s="150"/>
      <c r="D30" s="150"/>
      <c r="E30" s="150"/>
      <c r="F30" s="150"/>
      <c r="G30" s="150"/>
      <c r="H30" s="151"/>
      <c r="I30" s="1"/>
      <c r="J30" s="1"/>
      <c r="K30" s="1"/>
      <c r="L30" s="1"/>
      <c r="M30" s="1"/>
      <c r="N30" s="1"/>
      <c r="O30" s="1"/>
      <c r="P30" s="1"/>
      <c r="Q30" s="1"/>
      <c r="R30" s="1"/>
      <c r="S30" s="1"/>
      <c r="T30" s="1"/>
      <c r="U30" s="1"/>
      <c r="V30" s="1"/>
      <c r="W30" s="1"/>
      <c r="X30" s="1"/>
      <c r="Y30" s="1"/>
    </row>
    <row r="31" spans="1:25" ht="43.5" customHeight="1">
      <c r="A31" s="17" t="s">
        <v>212</v>
      </c>
      <c r="B31" s="149" t="s">
        <v>663</v>
      </c>
      <c r="C31" s="150"/>
      <c r="D31" s="150"/>
      <c r="E31" s="150"/>
      <c r="F31" s="150"/>
      <c r="G31" s="150"/>
      <c r="H31" s="151"/>
      <c r="I31" s="1"/>
      <c r="J31" s="1"/>
      <c r="K31" s="1"/>
      <c r="L31" s="1"/>
      <c r="M31" s="1"/>
      <c r="N31" s="1"/>
      <c r="O31" s="1"/>
      <c r="P31" s="1"/>
      <c r="Q31" s="1"/>
      <c r="R31" s="1"/>
      <c r="S31" s="1"/>
      <c r="T31" s="1"/>
      <c r="U31" s="1"/>
      <c r="V31" s="1"/>
      <c r="W31" s="1"/>
      <c r="X31" s="1"/>
      <c r="Y31" s="1"/>
    </row>
    <row r="32" spans="1:25" ht="15.75" customHeight="1">
      <c r="A32" s="1"/>
      <c r="B32" s="1"/>
      <c r="C32" s="1"/>
      <c r="D32" s="1"/>
      <c r="E32" s="1"/>
      <c r="F32" s="1"/>
      <c r="G32" s="1"/>
      <c r="H32" s="1"/>
      <c r="I32" s="1"/>
      <c r="J32" s="1"/>
      <c r="K32" s="1"/>
      <c r="L32" s="1"/>
      <c r="M32" s="1"/>
      <c r="N32" s="1"/>
      <c r="O32" s="1"/>
      <c r="P32" s="1"/>
      <c r="Q32" s="1"/>
      <c r="R32" s="1"/>
      <c r="S32" s="1"/>
      <c r="T32" s="1"/>
      <c r="U32" s="1"/>
      <c r="V32" s="1"/>
      <c r="W32" s="1"/>
      <c r="X32" s="1"/>
      <c r="Y32" s="1"/>
    </row>
    <row r="33" spans="1:25" ht="15.75" customHeight="1">
      <c r="A33" s="1"/>
      <c r="B33" s="1"/>
      <c r="C33" s="1"/>
      <c r="D33" s="1"/>
      <c r="E33" s="1"/>
      <c r="F33" s="1"/>
      <c r="G33" s="1"/>
      <c r="H33" s="1"/>
      <c r="I33" s="1"/>
      <c r="J33" s="1"/>
      <c r="K33" s="1"/>
      <c r="L33" s="1"/>
      <c r="M33" s="1"/>
      <c r="N33" s="1"/>
      <c r="O33" s="1"/>
      <c r="P33" s="1"/>
      <c r="Q33" s="1"/>
      <c r="R33" s="1"/>
      <c r="S33" s="1"/>
      <c r="T33" s="1"/>
      <c r="U33" s="1"/>
      <c r="V33" s="1"/>
      <c r="W33" s="1"/>
      <c r="X33" s="1"/>
      <c r="Y33" s="1"/>
    </row>
    <row r="34" spans="1:25" ht="15.75" customHeight="1">
      <c r="A34" s="1"/>
      <c r="B34" s="1"/>
      <c r="C34" s="1"/>
      <c r="D34" s="1"/>
      <c r="E34" s="1"/>
      <c r="F34" s="1"/>
      <c r="G34" s="1"/>
      <c r="H34" s="1"/>
      <c r="I34" s="1"/>
      <c r="J34" s="1"/>
      <c r="K34" s="1"/>
      <c r="L34" s="1"/>
      <c r="M34" s="1"/>
      <c r="N34" s="1"/>
      <c r="O34" s="1"/>
      <c r="P34" s="1"/>
      <c r="Q34" s="1"/>
      <c r="R34" s="1"/>
      <c r="S34" s="1"/>
      <c r="T34" s="1"/>
      <c r="U34" s="1"/>
      <c r="V34" s="1"/>
      <c r="W34" s="1"/>
      <c r="X34" s="1"/>
      <c r="Y34" s="1"/>
    </row>
    <row r="35" spans="1:25" ht="15.75" customHeight="1">
      <c r="A35" s="1"/>
      <c r="B35" s="1"/>
      <c r="C35" s="1"/>
      <c r="D35" s="1"/>
      <c r="E35" s="1"/>
      <c r="F35" s="1"/>
      <c r="G35" s="1"/>
      <c r="H35" s="1"/>
      <c r="I35" s="1"/>
      <c r="J35" s="1"/>
      <c r="K35" s="1"/>
      <c r="L35" s="1"/>
      <c r="M35" s="1"/>
      <c r="N35" s="1"/>
      <c r="O35" s="1"/>
      <c r="P35" s="1"/>
      <c r="Q35" s="1"/>
      <c r="R35" s="1"/>
      <c r="S35" s="1"/>
      <c r="T35" s="1"/>
      <c r="U35" s="1"/>
      <c r="V35" s="1"/>
      <c r="W35" s="1"/>
      <c r="X35" s="1"/>
      <c r="Y35" s="1"/>
    </row>
    <row r="36" spans="1:25" ht="15.75" customHeight="1">
      <c r="A36" s="1"/>
      <c r="B36" s="1"/>
      <c r="C36" s="1"/>
      <c r="D36" s="1"/>
      <c r="E36" s="1"/>
      <c r="F36" s="1"/>
      <c r="G36" s="1"/>
      <c r="H36" s="1"/>
      <c r="I36" s="1"/>
      <c r="J36" s="1"/>
      <c r="K36" s="1"/>
      <c r="L36" s="1"/>
      <c r="M36" s="1"/>
      <c r="N36" s="1"/>
      <c r="O36" s="1"/>
      <c r="P36" s="1"/>
      <c r="Q36" s="1"/>
      <c r="R36" s="1"/>
      <c r="S36" s="1"/>
      <c r="T36" s="1"/>
      <c r="U36" s="1"/>
      <c r="V36" s="1"/>
      <c r="W36" s="1"/>
      <c r="X36" s="1"/>
      <c r="Y36" s="1"/>
    </row>
    <row r="37" spans="1:25" ht="15.75" customHeight="1">
      <c r="A37" s="1"/>
      <c r="B37" s="1"/>
      <c r="C37" s="1"/>
      <c r="D37" s="1"/>
      <c r="E37" s="1"/>
      <c r="F37" s="1"/>
      <c r="G37" s="1"/>
      <c r="H37" s="1"/>
      <c r="I37" s="1"/>
      <c r="J37" s="1"/>
      <c r="K37" s="1"/>
      <c r="L37" s="1"/>
      <c r="M37" s="1"/>
      <c r="N37" s="1"/>
      <c r="O37" s="1"/>
      <c r="P37" s="1"/>
      <c r="Q37" s="1"/>
      <c r="R37" s="1"/>
      <c r="S37" s="1"/>
      <c r="T37" s="1"/>
      <c r="U37" s="1"/>
      <c r="V37" s="1"/>
      <c r="W37" s="1"/>
      <c r="X37" s="1"/>
      <c r="Y37" s="1"/>
    </row>
    <row r="38" spans="1:25" ht="15.75" customHeight="1">
      <c r="A38" s="1"/>
      <c r="B38" s="1"/>
      <c r="C38" s="1"/>
      <c r="D38" s="1"/>
      <c r="E38" s="1"/>
      <c r="F38" s="1"/>
      <c r="G38" s="1"/>
      <c r="H38" s="1"/>
      <c r="I38" s="1"/>
      <c r="J38" s="1"/>
      <c r="K38" s="1"/>
      <c r="L38" s="1"/>
      <c r="M38" s="1"/>
      <c r="N38" s="1"/>
      <c r="O38" s="1"/>
      <c r="P38" s="1"/>
      <c r="Q38" s="1"/>
      <c r="R38" s="1"/>
      <c r="S38" s="1"/>
      <c r="T38" s="1"/>
      <c r="U38" s="1"/>
      <c r="V38" s="1"/>
      <c r="W38" s="1"/>
      <c r="X38" s="1"/>
      <c r="Y38" s="1"/>
    </row>
    <row r="39" spans="1:25" ht="15.75" customHeight="1">
      <c r="A39" s="1"/>
      <c r="B39" s="1"/>
      <c r="C39" s="1"/>
      <c r="D39" s="1"/>
      <c r="E39" s="1"/>
      <c r="F39" s="1"/>
      <c r="G39" s="1"/>
      <c r="H39" s="1"/>
      <c r="I39" s="1"/>
      <c r="J39" s="1"/>
      <c r="K39" s="1"/>
      <c r="L39" s="1"/>
      <c r="M39" s="1"/>
      <c r="N39" s="1"/>
      <c r="O39" s="1"/>
      <c r="P39" s="1"/>
      <c r="Q39" s="1"/>
      <c r="R39" s="1"/>
      <c r="S39" s="1"/>
      <c r="T39" s="1"/>
      <c r="U39" s="1"/>
      <c r="V39" s="1"/>
      <c r="W39" s="1"/>
      <c r="X39" s="1"/>
      <c r="Y39" s="1"/>
    </row>
    <row r="40" spans="1:25" ht="15.75" customHeight="1">
      <c r="A40" s="1"/>
      <c r="B40" s="1"/>
      <c r="C40" s="1"/>
      <c r="D40" s="1"/>
      <c r="E40" s="1"/>
      <c r="F40" s="1"/>
      <c r="G40" s="1"/>
      <c r="H40" s="1"/>
      <c r="I40" s="1"/>
      <c r="J40" s="1"/>
      <c r="K40" s="1"/>
      <c r="L40" s="1"/>
      <c r="M40" s="1"/>
      <c r="N40" s="1"/>
      <c r="O40" s="1"/>
      <c r="P40" s="1"/>
      <c r="Q40" s="1"/>
      <c r="R40" s="1"/>
      <c r="S40" s="1"/>
      <c r="T40" s="1"/>
      <c r="U40" s="1"/>
      <c r="V40" s="1"/>
      <c r="W40" s="1"/>
      <c r="X40" s="1"/>
      <c r="Y40" s="1"/>
    </row>
    <row r="41" spans="1:25" ht="15.75" customHeight="1">
      <c r="A41" s="1"/>
      <c r="B41" s="1"/>
      <c r="C41" s="1"/>
      <c r="D41" s="1"/>
      <c r="E41" s="1"/>
      <c r="F41" s="1"/>
      <c r="G41" s="1"/>
      <c r="H41" s="1"/>
      <c r="I41" s="1"/>
      <c r="J41" s="1"/>
      <c r="K41" s="1"/>
      <c r="L41" s="1"/>
      <c r="M41" s="1"/>
      <c r="N41" s="1"/>
      <c r="O41" s="1"/>
      <c r="P41" s="1"/>
      <c r="Q41" s="1"/>
      <c r="R41" s="1"/>
      <c r="S41" s="1"/>
      <c r="T41" s="1"/>
      <c r="U41" s="1"/>
      <c r="V41" s="1"/>
      <c r="W41" s="1"/>
      <c r="X41" s="1"/>
      <c r="Y41" s="1"/>
    </row>
    <row r="42" spans="1:25" ht="15.75" customHeight="1">
      <c r="A42" s="1"/>
      <c r="B42" s="1"/>
      <c r="C42" s="1"/>
      <c r="D42" s="1"/>
      <c r="E42" s="1"/>
      <c r="F42" s="1"/>
      <c r="G42" s="1"/>
      <c r="H42" s="1"/>
      <c r="I42" s="1"/>
      <c r="J42" s="1"/>
      <c r="K42" s="1"/>
      <c r="L42" s="1"/>
      <c r="M42" s="1"/>
      <c r="N42" s="1"/>
      <c r="O42" s="1"/>
      <c r="P42" s="1"/>
      <c r="Q42" s="1"/>
      <c r="R42" s="1"/>
      <c r="S42" s="1"/>
      <c r="T42" s="1"/>
      <c r="U42" s="1"/>
      <c r="V42" s="1"/>
      <c r="W42" s="1"/>
      <c r="X42" s="1"/>
      <c r="Y42" s="1"/>
    </row>
    <row r="43" spans="1:25" ht="15.75" customHeight="1">
      <c r="A43" s="1"/>
      <c r="B43" s="1"/>
      <c r="C43" s="1"/>
      <c r="D43" s="1"/>
      <c r="E43" s="1"/>
      <c r="F43" s="1"/>
      <c r="G43" s="1"/>
      <c r="H43" s="1"/>
      <c r="I43" s="1"/>
      <c r="J43" s="1"/>
      <c r="K43" s="1"/>
      <c r="L43" s="1"/>
      <c r="M43" s="1"/>
      <c r="N43" s="1"/>
      <c r="O43" s="1"/>
      <c r="P43" s="1"/>
      <c r="Q43" s="1"/>
      <c r="R43" s="1"/>
      <c r="S43" s="1"/>
      <c r="T43" s="1"/>
      <c r="U43" s="1"/>
      <c r="V43" s="1"/>
      <c r="W43" s="1"/>
      <c r="X43" s="1"/>
      <c r="Y43" s="1"/>
    </row>
    <row r="44" spans="1:25" ht="15.75" customHeight="1">
      <c r="A44" s="1"/>
      <c r="B44" s="1"/>
      <c r="C44" s="1"/>
      <c r="D44" s="1"/>
      <c r="E44" s="1"/>
      <c r="F44" s="1"/>
      <c r="G44" s="1"/>
      <c r="H44" s="1"/>
      <c r="I44" s="1"/>
      <c r="J44" s="1"/>
      <c r="K44" s="1"/>
      <c r="L44" s="1"/>
      <c r="M44" s="1"/>
      <c r="N44" s="1"/>
      <c r="O44" s="1"/>
      <c r="P44" s="1"/>
      <c r="Q44" s="1"/>
      <c r="R44" s="1"/>
      <c r="S44" s="1"/>
      <c r="T44" s="1"/>
      <c r="U44" s="1"/>
      <c r="V44" s="1"/>
      <c r="W44" s="1"/>
      <c r="X44" s="1"/>
      <c r="Y44" s="1"/>
    </row>
    <row r="45" spans="1:25" ht="15.75" customHeight="1">
      <c r="A45" s="1"/>
      <c r="B45" s="1"/>
      <c r="C45" s="1"/>
      <c r="D45" s="1"/>
      <c r="E45" s="1"/>
      <c r="F45" s="1"/>
      <c r="G45" s="1"/>
      <c r="H45" s="1"/>
      <c r="I45" s="1"/>
      <c r="J45" s="1"/>
      <c r="K45" s="1"/>
      <c r="L45" s="1"/>
      <c r="M45" s="1"/>
      <c r="N45" s="1"/>
      <c r="O45" s="1"/>
      <c r="P45" s="1"/>
      <c r="Q45" s="1"/>
      <c r="R45" s="1"/>
      <c r="S45" s="1"/>
      <c r="T45" s="1"/>
      <c r="U45" s="1"/>
      <c r="V45" s="1"/>
      <c r="W45" s="1"/>
      <c r="X45" s="1"/>
      <c r="Y45" s="1"/>
    </row>
    <row r="46" spans="1:25" ht="15.75" customHeight="1">
      <c r="A46" s="1"/>
      <c r="B46" s="1"/>
      <c r="C46" s="1"/>
      <c r="D46" s="1"/>
      <c r="E46" s="1"/>
      <c r="F46" s="1"/>
      <c r="G46" s="1"/>
      <c r="H46" s="1"/>
      <c r="I46" s="1"/>
      <c r="J46" s="1"/>
      <c r="K46" s="1"/>
      <c r="L46" s="1"/>
      <c r="M46" s="1"/>
      <c r="N46" s="1"/>
      <c r="O46" s="1"/>
      <c r="P46" s="1"/>
      <c r="Q46" s="1"/>
      <c r="R46" s="1"/>
      <c r="S46" s="1"/>
      <c r="T46" s="1"/>
      <c r="U46" s="1"/>
      <c r="V46" s="1"/>
      <c r="W46" s="1"/>
      <c r="X46" s="1"/>
      <c r="Y46" s="1"/>
    </row>
    <row r="47" spans="1:25" ht="15.75" customHeight="1">
      <c r="A47" s="1"/>
      <c r="B47" s="1"/>
      <c r="C47" s="1"/>
      <c r="D47" s="1"/>
      <c r="E47" s="1"/>
      <c r="F47" s="1"/>
      <c r="G47" s="1"/>
      <c r="H47" s="1"/>
      <c r="I47" s="1"/>
      <c r="J47" s="1"/>
      <c r="K47" s="1"/>
      <c r="L47" s="1"/>
      <c r="M47" s="1"/>
      <c r="N47" s="1"/>
      <c r="O47" s="1"/>
      <c r="P47" s="1"/>
      <c r="Q47" s="1"/>
      <c r="R47" s="1"/>
      <c r="S47" s="1"/>
      <c r="T47" s="1"/>
      <c r="U47" s="1"/>
      <c r="V47" s="1"/>
      <c r="W47" s="1"/>
      <c r="X47" s="1"/>
      <c r="Y47" s="1"/>
    </row>
    <row r="48" spans="1:25" ht="15.75" customHeight="1">
      <c r="A48" s="1"/>
      <c r="B48" s="1"/>
      <c r="C48" s="1"/>
      <c r="D48" s="1"/>
      <c r="E48" s="1"/>
      <c r="F48" s="1"/>
      <c r="G48" s="1"/>
      <c r="H48" s="1"/>
      <c r="I48" s="1"/>
      <c r="J48" s="1"/>
      <c r="K48" s="1"/>
      <c r="L48" s="1"/>
      <c r="M48" s="1"/>
      <c r="N48" s="1"/>
      <c r="O48" s="1"/>
      <c r="P48" s="1"/>
      <c r="Q48" s="1"/>
      <c r="R48" s="1"/>
      <c r="S48" s="1"/>
      <c r="T48" s="1"/>
      <c r="U48" s="1"/>
      <c r="V48" s="1"/>
      <c r="W48" s="1"/>
      <c r="X48" s="1"/>
      <c r="Y48" s="1"/>
    </row>
    <row r="49" spans="1:25" ht="15.75" customHeight="1">
      <c r="A49" s="1"/>
      <c r="B49" s="1"/>
      <c r="C49" s="1"/>
      <c r="D49" s="1"/>
      <c r="E49" s="1"/>
      <c r="F49" s="1"/>
      <c r="G49" s="1"/>
      <c r="H49" s="1"/>
      <c r="I49" s="1"/>
      <c r="J49" s="1"/>
      <c r="K49" s="1"/>
      <c r="L49" s="1"/>
      <c r="M49" s="1"/>
      <c r="N49" s="1"/>
      <c r="O49" s="1"/>
      <c r="P49" s="1"/>
      <c r="Q49" s="1"/>
      <c r="R49" s="1"/>
      <c r="S49" s="1"/>
      <c r="T49" s="1"/>
      <c r="U49" s="1"/>
      <c r="V49" s="1"/>
      <c r="W49" s="1"/>
      <c r="X49" s="1"/>
      <c r="Y49" s="1"/>
    </row>
    <row r="50" spans="1:25" ht="15.75" customHeight="1">
      <c r="A50" s="1"/>
      <c r="B50" s="1"/>
      <c r="C50" s="1"/>
      <c r="D50" s="1"/>
      <c r="E50" s="1"/>
      <c r="F50" s="1"/>
      <c r="G50" s="1"/>
      <c r="H50" s="1"/>
      <c r="I50" s="1"/>
      <c r="J50" s="1"/>
      <c r="K50" s="1"/>
      <c r="L50" s="1"/>
      <c r="M50" s="1"/>
      <c r="N50" s="1"/>
      <c r="O50" s="1"/>
      <c r="P50" s="1"/>
      <c r="Q50" s="1"/>
      <c r="R50" s="1"/>
      <c r="S50" s="1"/>
      <c r="T50" s="1"/>
      <c r="U50" s="1"/>
      <c r="V50" s="1"/>
      <c r="W50" s="1"/>
      <c r="X50" s="1"/>
      <c r="Y50" s="1"/>
    </row>
    <row r="51" spans="1:25" ht="15.75" customHeight="1">
      <c r="A51" s="1"/>
      <c r="B51" s="1"/>
      <c r="C51" s="1"/>
      <c r="D51" s="1"/>
      <c r="E51" s="1"/>
      <c r="F51" s="1"/>
      <c r="G51" s="1"/>
      <c r="H51" s="1"/>
      <c r="I51" s="1"/>
      <c r="J51" s="1"/>
      <c r="K51" s="1"/>
      <c r="L51" s="1"/>
      <c r="M51" s="1"/>
      <c r="N51" s="1"/>
      <c r="O51" s="1"/>
      <c r="P51" s="1"/>
      <c r="Q51" s="1"/>
      <c r="R51" s="1"/>
      <c r="S51" s="1"/>
      <c r="T51" s="1"/>
      <c r="U51" s="1"/>
      <c r="V51" s="1"/>
      <c r="W51" s="1"/>
      <c r="X51" s="1"/>
      <c r="Y51" s="1"/>
    </row>
    <row r="52" spans="1:25" ht="15.75" customHeight="1">
      <c r="A52" s="1"/>
      <c r="B52" s="1"/>
      <c r="C52" s="1"/>
      <c r="D52" s="1"/>
      <c r="E52" s="1"/>
      <c r="F52" s="1"/>
      <c r="G52" s="1"/>
      <c r="H52" s="1"/>
      <c r="I52" s="1"/>
      <c r="J52" s="1"/>
      <c r="K52" s="1"/>
      <c r="L52" s="1"/>
      <c r="M52" s="1"/>
      <c r="N52" s="1"/>
      <c r="O52" s="1"/>
      <c r="P52" s="1"/>
      <c r="Q52" s="1"/>
      <c r="R52" s="1"/>
      <c r="S52" s="1"/>
      <c r="T52" s="1"/>
      <c r="U52" s="1"/>
      <c r="V52" s="1"/>
      <c r="W52" s="1"/>
      <c r="X52" s="1"/>
      <c r="Y52" s="1"/>
    </row>
    <row r="53" spans="1:25" ht="15.75" customHeight="1">
      <c r="A53" s="1"/>
      <c r="B53" s="1"/>
      <c r="C53" s="1"/>
      <c r="D53" s="1"/>
      <c r="E53" s="1"/>
      <c r="F53" s="1"/>
      <c r="G53" s="1"/>
      <c r="H53" s="1"/>
      <c r="I53" s="1"/>
      <c r="J53" s="1"/>
      <c r="K53" s="1"/>
      <c r="L53" s="1"/>
      <c r="M53" s="1"/>
      <c r="N53" s="1"/>
      <c r="O53" s="1"/>
      <c r="P53" s="1"/>
      <c r="Q53" s="1"/>
      <c r="R53" s="1"/>
      <c r="S53" s="1"/>
      <c r="T53" s="1"/>
      <c r="U53" s="1"/>
      <c r="V53" s="1"/>
      <c r="W53" s="1"/>
      <c r="X53" s="1"/>
      <c r="Y53" s="1"/>
    </row>
    <row r="54" spans="1:25" ht="15.75" customHeight="1">
      <c r="A54" s="1"/>
      <c r="B54" s="1"/>
      <c r="C54" s="1"/>
      <c r="D54" s="1"/>
      <c r="E54" s="1"/>
      <c r="F54" s="1"/>
      <c r="G54" s="1"/>
      <c r="H54" s="1"/>
      <c r="I54" s="1"/>
      <c r="J54" s="1"/>
      <c r="K54" s="1"/>
      <c r="L54" s="1"/>
      <c r="M54" s="1"/>
      <c r="N54" s="1"/>
      <c r="O54" s="1"/>
      <c r="P54" s="1"/>
      <c r="Q54" s="1"/>
      <c r="R54" s="1"/>
      <c r="S54" s="1"/>
      <c r="T54" s="1"/>
      <c r="U54" s="1"/>
      <c r="V54" s="1"/>
      <c r="W54" s="1"/>
      <c r="X54" s="1"/>
      <c r="Y54" s="1"/>
    </row>
    <row r="55" spans="1:25" ht="15.75" customHeight="1">
      <c r="A55" s="1"/>
      <c r="B55" s="1"/>
      <c r="C55" s="1"/>
      <c r="D55" s="1"/>
      <c r="E55" s="1"/>
      <c r="F55" s="1"/>
      <c r="G55" s="1"/>
      <c r="H55" s="1"/>
      <c r="I55" s="1"/>
      <c r="J55" s="1"/>
      <c r="K55" s="1"/>
      <c r="L55" s="1"/>
      <c r="M55" s="1"/>
      <c r="N55" s="1"/>
      <c r="O55" s="1"/>
      <c r="P55" s="1"/>
      <c r="Q55" s="1"/>
      <c r="R55" s="1"/>
      <c r="S55" s="1"/>
      <c r="T55" s="1"/>
      <c r="U55" s="1"/>
      <c r="V55" s="1"/>
      <c r="W55" s="1"/>
      <c r="X55" s="1"/>
      <c r="Y55" s="1"/>
    </row>
    <row r="56" spans="1:25" ht="15.75" customHeight="1">
      <c r="A56" s="1"/>
      <c r="B56" s="1"/>
      <c r="C56" s="1"/>
      <c r="D56" s="1"/>
      <c r="E56" s="1"/>
      <c r="F56" s="1"/>
      <c r="G56" s="1"/>
      <c r="H56" s="1"/>
      <c r="I56" s="1"/>
      <c r="J56" s="1"/>
      <c r="K56" s="1"/>
      <c r="L56" s="1"/>
      <c r="M56" s="1"/>
      <c r="N56" s="1"/>
      <c r="O56" s="1"/>
      <c r="P56" s="1"/>
      <c r="Q56" s="1"/>
      <c r="R56" s="1"/>
      <c r="S56" s="1"/>
      <c r="T56" s="1"/>
      <c r="U56" s="1"/>
      <c r="V56" s="1"/>
      <c r="W56" s="1"/>
      <c r="X56" s="1"/>
      <c r="Y56" s="1"/>
    </row>
    <row r="57" spans="1:25" ht="15.75" customHeight="1">
      <c r="A57" s="1"/>
      <c r="B57" s="1"/>
      <c r="C57" s="1"/>
      <c r="D57" s="1"/>
      <c r="E57" s="1"/>
      <c r="F57" s="1"/>
      <c r="G57" s="1"/>
      <c r="H57" s="1"/>
      <c r="I57" s="1"/>
      <c r="J57" s="1"/>
      <c r="K57" s="1"/>
      <c r="L57" s="1"/>
      <c r="M57" s="1"/>
      <c r="N57" s="1"/>
      <c r="O57" s="1"/>
      <c r="P57" s="1"/>
      <c r="Q57" s="1"/>
      <c r="R57" s="1"/>
      <c r="S57" s="1"/>
      <c r="T57" s="1"/>
      <c r="U57" s="1"/>
      <c r="V57" s="1"/>
      <c r="W57" s="1"/>
      <c r="X57" s="1"/>
      <c r="Y57" s="1"/>
    </row>
    <row r="58" spans="1:25" ht="15.75" customHeight="1">
      <c r="A58" s="1"/>
      <c r="B58" s="1"/>
      <c r="C58" s="1"/>
      <c r="D58" s="1"/>
      <c r="E58" s="1"/>
      <c r="F58" s="1"/>
      <c r="G58" s="1"/>
      <c r="H58" s="1"/>
      <c r="I58" s="1"/>
      <c r="J58" s="1"/>
      <c r="K58" s="1"/>
      <c r="L58" s="1"/>
      <c r="M58" s="1"/>
      <c r="N58" s="1"/>
      <c r="O58" s="1"/>
      <c r="P58" s="1"/>
      <c r="Q58" s="1"/>
      <c r="R58" s="1"/>
      <c r="S58" s="1"/>
      <c r="T58" s="1"/>
      <c r="U58" s="1"/>
      <c r="V58" s="1"/>
      <c r="W58" s="1"/>
      <c r="X58" s="1"/>
      <c r="Y58" s="1"/>
    </row>
    <row r="59" spans="1:25" ht="15.75" customHeight="1">
      <c r="A59" s="1"/>
      <c r="B59" s="1"/>
      <c r="C59" s="1"/>
      <c r="D59" s="1"/>
      <c r="E59" s="1"/>
      <c r="F59" s="1"/>
      <c r="G59" s="1"/>
      <c r="H59" s="1"/>
      <c r="I59" s="1"/>
      <c r="J59" s="1"/>
      <c r="K59" s="1"/>
      <c r="L59" s="1"/>
      <c r="M59" s="1"/>
      <c r="N59" s="1"/>
      <c r="O59" s="1"/>
      <c r="P59" s="1"/>
      <c r="Q59" s="1"/>
      <c r="R59" s="1"/>
      <c r="S59" s="1"/>
      <c r="T59" s="1"/>
      <c r="U59" s="1"/>
      <c r="V59" s="1"/>
      <c r="W59" s="1"/>
      <c r="X59" s="1"/>
      <c r="Y59" s="1"/>
    </row>
    <row r="60" spans="1:25" ht="15.75" customHeight="1">
      <c r="A60" s="1"/>
      <c r="B60" s="1"/>
      <c r="C60" s="1"/>
      <c r="D60" s="1"/>
      <c r="E60" s="1"/>
      <c r="F60" s="1"/>
      <c r="G60" s="1"/>
      <c r="H60" s="1"/>
      <c r="I60" s="1"/>
      <c r="J60" s="1"/>
      <c r="K60" s="1"/>
      <c r="L60" s="1"/>
      <c r="M60" s="1"/>
      <c r="N60" s="1"/>
      <c r="O60" s="1"/>
      <c r="P60" s="1"/>
      <c r="Q60" s="1"/>
      <c r="R60" s="1"/>
      <c r="S60" s="1"/>
      <c r="T60" s="1"/>
      <c r="U60" s="1"/>
      <c r="V60" s="1"/>
      <c r="W60" s="1"/>
      <c r="X60" s="1"/>
      <c r="Y60" s="1"/>
    </row>
    <row r="61" spans="1:25" ht="15.75" customHeight="1">
      <c r="A61" s="1"/>
      <c r="B61" s="1"/>
      <c r="C61" s="1"/>
      <c r="D61" s="1"/>
      <c r="E61" s="1"/>
      <c r="F61" s="1"/>
      <c r="G61" s="1"/>
      <c r="H61" s="1"/>
      <c r="I61" s="1"/>
      <c r="J61" s="1"/>
      <c r="K61" s="1"/>
      <c r="L61" s="1"/>
      <c r="M61" s="1"/>
      <c r="N61" s="1"/>
      <c r="O61" s="1"/>
      <c r="P61" s="1"/>
      <c r="Q61" s="1"/>
      <c r="R61" s="1"/>
      <c r="S61" s="1"/>
      <c r="T61" s="1"/>
      <c r="U61" s="1"/>
      <c r="V61" s="1"/>
      <c r="W61" s="1"/>
      <c r="X61" s="1"/>
      <c r="Y61" s="1"/>
    </row>
    <row r="62" spans="1:25" ht="15.75" customHeight="1">
      <c r="A62" s="1"/>
      <c r="B62" s="1"/>
      <c r="C62" s="1"/>
      <c r="D62" s="1"/>
      <c r="E62" s="1"/>
      <c r="F62" s="1"/>
      <c r="G62" s="1"/>
      <c r="H62" s="1"/>
      <c r="I62" s="1"/>
      <c r="J62" s="1"/>
      <c r="K62" s="1"/>
      <c r="L62" s="1"/>
      <c r="M62" s="1"/>
      <c r="N62" s="1"/>
      <c r="O62" s="1"/>
      <c r="P62" s="1"/>
      <c r="Q62" s="1"/>
      <c r="R62" s="1"/>
      <c r="S62" s="1"/>
      <c r="T62" s="1"/>
      <c r="U62" s="1"/>
      <c r="V62" s="1"/>
      <c r="W62" s="1"/>
      <c r="X62" s="1"/>
      <c r="Y62" s="1"/>
    </row>
    <row r="63" spans="1:25" ht="15.75" customHeight="1">
      <c r="A63" s="1"/>
      <c r="B63" s="1"/>
      <c r="C63" s="1"/>
      <c r="D63" s="1"/>
      <c r="E63" s="1"/>
      <c r="F63" s="1"/>
      <c r="G63" s="1"/>
      <c r="H63" s="1"/>
      <c r="I63" s="1"/>
      <c r="J63" s="1"/>
      <c r="K63" s="1"/>
      <c r="L63" s="1"/>
      <c r="M63" s="1"/>
      <c r="N63" s="1"/>
      <c r="O63" s="1"/>
      <c r="P63" s="1"/>
      <c r="Q63" s="1"/>
      <c r="R63" s="1"/>
      <c r="S63" s="1"/>
      <c r="T63" s="1"/>
      <c r="U63" s="1"/>
      <c r="V63" s="1"/>
      <c r="W63" s="1"/>
      <c r="X63" s="1"/>
      <c r="Y63" s="1"/>
    </row>
    <row r="64" spans="1:25" ht="15.75" customHeight="1">
      <c r="A64" s="1"/>
      <c r="B64" s="1"/>
      <c r="C64" s="1"/>
      <c r="D64" s="1"/>
      <c r="E64" s="1"/>
      <c r="F64" s="1"/>
      <c r="G64" s="1"/>
      <c r="H64" s="1"/>
      <c r="I64" s="1"/>
      <c r="J64" s="1"/>
      <c r="K64" s="1"/>
      <c r="L64" s="1"/>
      <c r="M64" s="1"/>
      <c r="N64" s="1"/>
      <c r="O64" s="1"/>
      <c r="P64" s="1"/>
      <c r="Q64" s="1"/>
      <c r="R64" s="1"/>
      <c r="S64" s="1"/>
      <c r="T64" s="1"/>
      <c r="U64" s="1"/>
      <c r="V64" s="1"/>
      <c r="W64" s="1"/>
      <c r="X64" s="1"/>
      <c r="Y64" s="1"/>
    </row>
    <row r="65" spans="1:25" ht="15.75" customHeight="1">
      <c r="A65" s="1"/>
      <c r="B65" s="1"/>
      <c r="C65" s="1"/>
      <c r="D65" s="1"/>
      <c r="E65" s="1"/>
      <c r="F65" s="1"/>
      <c r="G65" s="1"/>
      <c r="H65" s="1"/>
      <c r="I65" s="1"/>
      <c r="J65" s="1"/>
      <c r="K65" s="1"/>
      <c r="L65" s="1"/>
      <c r="M65" s="1"/>
      <c r="N65" s="1"/>
      <c r="O65" s="1"/>
      <c r="P65" s="1"/>
      <c r="Q65" s="1"/>
      <c r="R65" s="1"/>
      <c r="S65" s="1"/>
      <c r="T65" s="1"/>
      <c r="U65" s="1"/>
      <c r="V65" s="1"/>
      <c r="W65" s="1"/>
      <c r="X65" s="1"/>
      <c r="Y65" s="1"/>
    </row>
    <row r="66" spans="1:25" ht="15.75" customHeight="1">
      <c r="A66" s="1"/>
      <c r="B66" s="1"/>
      <c r="C66" s="1"/>
      <c r="D66" s="1"/>
      <c r="E66" s="1"/>
      <c r="F66" s="1"/>
      <c r="G66" s="1"/>
      <c r="H66" s="1"/>
      <c r="I66" s="1"/>
      <c r="J66" s="1"/>
      <c r="K66" s="1"/>
      <c r="L66" s="1"/>
      <c r="M66" s="1"/>
      <c r="N66" s="1"/>
      <c r="O66" s="1"/>
      <c r="P66" s="1"/>
      <c r="Q66" s="1"/>
      <c r="R66" s="1"/>
      <c r="S66" s="1"/>
      <c r="T66" s="1"/>
      <c r="U66" s="1"/>
      <c r="V66" s="1"/>
      <c r="W66" s="1"/>
      <c r="X66" s="1"/>
      <c r="Y66" s="1"/>
    </row>
    <row r="67" spans="1:25" ht="15.75" customHeight="1">
      <c r="A67" s="1"/>
      <c r="B67" s="1"/>
      <c r="C67" s="1"/>
      <c r="D67" s="1"/>
      <c r="E67" s="1"/>
      <c r="F67" s="1"/>
      <c r="G67" s="1"/>
      <c r="H67" s="1"/>
      <c r="I67" s="1"/>
      <c r="J67" s="1"/>
      <c r="K67" s="1"/>
      <c r="L67" s="1"/>
      <c r="M67" s="1"/>
      <c r="N67" s="1"/>
      <c r="O67" s="1"/>
      <c r="P67" s="1"/>
      <c r="Q67" s="1"/>
      <c r="R67" s="1"/>
      <c r="S67" s="1"/>
      <c r="T67" s="1"/>
      <c r="U67" s="1"/>
      <c r="V67" s="1"/>
      <c r="W67" s="1"/>
      <c r="X67" s="1"/>
      <c r="Y67" s="1"/>
    </row>
    <row r="68" spans="1:25" ht="15.75" customHeight="1">
      <c r="A68" s="1"/>
      <c r="B68" s="1"/>
      <c r="C68" s="1"/>
      <c r="D68" s="1"/>
      <c r="E68" s="1"/>
      <c r="F68" s="1"/>
      <c r="G68" s="1"/>
      <c r="H68" s="1"/>
      <c r="I68" s="1"/>
      <c r="J68" s="1"/>
      <c r="K68" s="1"/>
      <c r="L68" s="1"/>
      <c r="M68" s="1"/>
      <c r="N68" s="1"/>
      <c r="O68" s="1"/>
      <c r="P68" s="1"/>
      <c r="Q68" s="1"/>
      <c r="R68" s="1"/>
      <c r="S68" s="1"/>
      <c r="T68" s="1"/>
      <c r="U68" s="1"/>
      <c r="V68" s="1"/>
      <c r="W68" s="1"/>
      <c r="X68" s="1"/>
      <c r="Y68" s="1"/>
    </row>
    <row r="69" spans="1:25" ht="15.75" customHeight="1">
      <c r="A69" s="1"/>
      <c r="B69" s="1"/>
      <c r="C69" s="1"/>
      <c r="D69" s="1"/>
      <c r="E69" s="1"/>
      <c r="F69" s="1"/>
      <c r="G69" s="1"/>
      <c r="H69" s="1"/>
      <c r="I69" s="1"/>
      <c r="J69" s="1"/>
      <c r="K69" s="1"/>
      <c r="L69" s="1"/>
      <c r="M69" s="1"/>
      <c r="N69" s="1"/>
      <c r="O69" s="1"/>
      <c r="P69" s="1"/>
      <c r="Q69" s="1"/>
      <c r="R69" s="1"/>
      <c r="S69" s="1"/>
      <c r="T69" s="1"/>
      <c r="U69" s="1"/>
      <c r="V69" s="1"/>
      <c r="W69" s="1"/>
      <c r="X69" s="1"/>
      <c r="Y69" s="1"/>
    </row>
    <row r="70" spans="1:25" ht="15.75" customHeight="1">
      <c r="A70" s="1"/>
      <c r="B70" s="1"/>
      <c r="C70" s="1"/>
      <c r="D70" s="1"/>
      <c r="E70" s="1"/>
      <c r="F70" s="1"/>
      <c r="G70" s="1"/>
      <c r="H70" s="1"/>
      <c r="I70" s="1"/>
      <c r="J70" s="1"/>
      <c r="K70" s="1"/>
      <c r="L70" s="1"/>
      <c r="M70" s="1"/>
      <c r="N70" s="1"/>
      <c r="O70" s="1"/>
      <c r="P70" s="1"/>
      <c r="Q70" s="1"/>
      <c r="R70" s="1"/>
      <c r="S70" s="1"/>
      <c r="T70" s="1"/>
      <c r="U70" s="1"/>
      <c r="V70" s="1"/>
      <c r="W70" s="1"/>
      <c r="X70" s="1"/>
      <c r="Y70" s="1"/>
    </row>
    <row r="71" spans="1:25" ht="15.75" customHeight="1">
      <c r="A71" s="1"/>
      <c r="B71" s="1"/>
      <c r="C71" s="1"/>
      <c r="D71" s="1"/>
      <c r="E71" s="1"/>
      <c r="F71" s="1"/>
      <c r="G71" s="1"/>
      <c r="H71" s="1"/>
      <c r="I71" s="1"/>
      <c r="J71" s="1"/>
      <c r="K71" s="1"/>
      <c r="L71" s="1"/>
      <c r="M71" s="1"/>
      <c r="N71" s="1"/>
      <c r="O71" s="1"/>
      <c r="P71" s="1"/>
      <c r="Q71" s="1"/>
      <c r="R71" s="1"/>
      <c r="S71" s="1"/>
      <c r="T71" s="1"/>
      <c r="U71" s="1"/>
      <c r="V71" s="1"/>
      <c r="W71" s="1"/>
      <c r="X71" s="1"/>
      <c r="Y71" s="1"/>
    </row>
    <row r="72" spans="1:25" ht="15.75" customHeight="1">
      <c r="A72" s="1"/>
      <c r="B72" s="1"/>
      <c r="C72" s="1"/>
      <c r="D72" s="1"/>
      <c r="E72" s="1"/>
      <c r="F72" s="1"/>
      <c r="G72" s="1"/>
      <c r="H72" s="1"/>
      <c r="I72" s="1"/>
      <c r="J72" s="1"/>
      <c r="K72" s="1"/>
      <c r="L72" s="1"/>
      <c r="M72" s="1"/>
      <c r="N72" s="1"/>
      <c r="O72" s="1"/>
      <c r="P72" s="1"/>
      <c r="Q72" s="1"/>
      <c r="R72" s="1"/>
      <c r="S72" s="1"/>
      <c r="T72" s="1"/>
      <c r="U72" s="1"/>
      <c r="V72" s="1"/>
      <c r="W72" s="1"/>
      <c r="X72" s="1"/>
      <c r="Y72" s="1"/>
    </row>
    <row r="73" spans="1:25" ht="15.75" customHeight="1">
      <c r="A73" s="1"/>
      <c r="B73" s="1"/>
      <c r="C73" s="1"/>
      <c r="D73" s="1"/>
      <c r="E73" s="1"/>
      <c r="F73" s="1"/>
      <c r="G73" s="1"/>
      <c r="H73" s="1"/>
      <c r="I73" s="1"/>
      <c r="J73" s="1"/>
      <c r="K73" s="1"/>
      <c r="L73" s="1"/>
      <c r="M73" s="1"/>
      <c r="N73" s="1"/>
      <c r="O73" s="1"/>
      <c r="P73" s="1"/>
      <c r="Q73" s="1"/>
      <c r="R73" s="1"/>
      <c r="S73" s="1"/>
      <c r="T73" s="1"/>
      <c r="U73" s="1"/>
      <c r="V73" s="1"/>
      <c r="W73" s="1"/>
      <c r="X73" s="1"/>
      <c r="Y73" s="1"/>
    </row>
    <row r="74" spans="1:25" ht="15.75" customHeight="1">
      <c r="A74" s="1"/>
      <c r="B74" s="1"/>
      <c r="C74" s="1"/>
      <c r="D74" s="1"/>
      <c r="E74" s="1"/>
      <c r="F74" s="1"/>
      <c r="G74" s="1"/>
      <c r="H74" s="1"/>
      <c r="I74" s="1"/>
      <c r="J74" s="1"/>
      <c r="K74" s="1"/>
      <c r="L74" s="1"/>
      <c r="M74" s="1"/>
      <c r="N74" s="1"/>
      <c r="O74" s="1"/>
      <c r="P74" s="1"/>
      <c r="Q74" s="1"/>
      <c r="R74" s="1"/>
      <c r="S74" s="1"/>
      <c r="T74" s="1"/>
      <c r="U74" s="1"/>
      <c r="V74" s="1"/>
      <c r="W74" s="1"/>
      <c r="X74" s="1"/>
      <c r="Y74" s="1"/>
    </row>
    <row r="75" spans="1:25" ht="15.75" customHeight="1">
      <c r="A75" s="1"/>
      <c r="B75" s="1"/>
      <c r="C75" s="1"/>
      <c r="D75" s="1"/>
      <c r="E75" s="1"/>
      <c r="F75" s="1"/>
      <c r="G75" s="1"/>
      <c r="H75" s="1"/>
      <c r="I75" s="1"/>
      <c r="J75" s="1"/>
      <c r="K75" s="1"/>
      <c r="L75" s="1"/>
      <c r="M75" s="1"/>
      <c r="N75" s="1"/>
      <c r="O75" s="1"/>
      <c r="P75" s="1"/>
      <c r="Q75" s="1"/>
      <c r="R75" s="1"/>
      <c r="S75" s="1"/>
      <c r="T75" s="1"/>
      <c r="U75" s="1"/>
      <c r="V75" s="1"/>
      <c r="W75" s="1"/>
      <c r="X75" s="1"/>
      <c r="Y75" s="1"/>
    </row>
    <row r="76" spans="1:25" ht="15.75" customHeight="1">
      <c r="A76" s="1"/>
      <c r="B76" s="1"/>
      <c r="C76" s="1"/>
      <c r="D76" s="1"/>
      <c r="E76" s="1"/>
      <c r="F76" s="1"/>
      <c r="G76" s="1"/>
      <c r="H76" s="1"/>
      <c r="I76" s="1"/>
      <c r="J76" s="1"/>
      <c r="K76" s="1"/>
      <c r="L76" s="1"/>
      <c r="M76" s="1"/>
      <c r="N76" s="1"/>
      <c r="O76" s="1"/>
      <c r="P76" s="1"/>
      <c r="Q76" s="1"/>
      <c r="R76" s="1"/>
      <c r="S76" s="1"/>
      <c r="T76" s="1"/>
      <c r="U76" s="1"/>
      <c r="V76" s="1"/>
      <c r="W76" s="1"/>
      <c r="X76" s="1"/>
      <c r="Y76" s="1"/>
    </row>
    <row r="77" spans="1:25" ht="15.75" customHeight="1">
      <c r="A77" s="1"/>
      <c r="B77" s="1"/>
      <c r="C77" s="1"/>
      <c r="D77" s="1"/>
      <c r="E77" s="1"/>
      <c r="F77" s="1"/>
      <c r="G77" s="1"/>
      <c r="H77" s="1"/>
      <c r="I77" s="1"/>
      <c r="J77" s="1"/>
      <c r="K77" s="1"/>
      <c r="L77" s="1"/>
      <c r="M77" s="1"/>
      <c r="N77" s="1"/>
      <c r="O77" s="1"/>
      <c r="P77" s="1"/>
      <c r="Q77" s="1"/>
      <c r="R77" s="1"/>
      <c r="S77" s="1"/>
      <c r="T77" s="1"/>
      <c r="U77" s="1"/>
      <c r="V77" s="1"/>
      <c r="W77" s="1"/>
      <c r="X77" s="1"/>
      <c r="Y77" s="1"/>
    </row>
    <row r="78" spans="1:25" ht="15.75" customHeight="1">
      <c r="A78" s="1"/>
      <c r="B78" s="1"/>
      <c r="C78" s="1"/>
      <c r="D78" s="1"/>
      <c r="E78" s="1"/>
      <c r="F78" s="1"/>
      <c r="G78" s="1"/>
      <c r="H78" s="1"/>
      <c r="I78" s="1"/>
      <c r="J78" s="1"/>
      <c r="K78" s="1"/>
      <c r="L78" s="1"/>
      <c r="M78" s="1"/>
      <c r="N78" s="1"/>
      <c r="O78" s="1"/>
      <c r="P78" s="1"/>
      <c r="Q78" s="1"/>
      <c r="R78" s="1"/>
      <c r="S78" s="1"/>
      <c r="T78" s="1"/>
      <c r="U78" s="1"/>
      <c r="V78" s="1"/>
      <c r="W78" s="1"/>
      <c r="X78" s="1"/>
      <c r="Y78" s="1"/>
    </row>
    <row r="79" spans="1:25" ht="15.75" customHeight="1">
      <c r="A79" s="1"/>
      <c r="B79" s="1"/>
      <c r="C79" s="1"/>
      <c r="D79" s="1"/>
      <c r="E79" s="1"/>
      <c r="F79" s="1"/>
      <c r="G79" s="1"/>
      <c r="H79" s="1"/>
      <c r="I79" s="1"/>
      <c r="J79" s="1"/>
      <c r="K79" s="1"/>
      <c r="L79" s="1"/>
      <c r="M79" s="1"/>
      <c r="N79" s="1"/>
      <c r="O79" s="1"/>
      <c r="P79" s="1"/>
      <c r="Q79" s="1"/>
      <c r="R79" s="1"/>
      <c r="S79" s="1"/>
      <c r="T79" s="1"/>
      <c r="U79" s="1"/>
      <c r="V79" s="1"/>
      <c r="W79" s="1"/>
      <c r="X79" s="1"/>
      <c r="Y79" s="1"/>
    </row>
    <row r="80" spans="1:25" ht="15.75" customHeight="1">
      <c r="A80" s="1"/>
      <c r="B80" s="1"/>
      <c r="C80" s="1"/>
      <c r="D80" s="1"/>
      <c r="E80" s="1"/>
      <c r="F80" s="1"/>
      <c r="G80" s="1"/>
      <c r="H80" s="1"/>
      <c r="I80" s="1"/>
      <c r="J80" s="1"/>
      <c r="K80" s="1"/>
      <c r="L80" s="1"/>
      <c r="M80" s="1"/>
      <c r="N80" s="1"/>
      <c r="O80" s="1"/>
      <c r="P80" s="1"/>
      <c r="Q80" s="1"/>
      <c r="R80" s="1"/>
      <c r="S80" s="1"/>
      <c r="T80" s="1"/>
      <c r="U80" s="1"/>
      <c r="V80" s="1"/>
      <c r="W80" s="1"/>
      <c r="X80" s="1"/>
      <c r="Y80" s="1"/>
    </row>
    <row r="81" spans="1:25" ht="15.75" customHeight="1">
      <c r="A81" s="1"/>
      <c r="B81" s="1"/>
      <c r="C81" s="1"/>
      <c r="D81" s="1"/>
      <c r="E81" s="1"/>
      <c r="F81" s="1"/>
      <c r="G81" s="1"/>
      <c r="H81" s="1"/>
      <c r="I81" s="1"/>
      <c r="J81" s="1"/>
      <c r="K81" s="1"/>
      <c r="L81" s="1"/>
      <c r="M81" s="1"/>
      <c r="N81" s="1"/>
      <c r="O81" s="1"/>
      <c r="P81" s="1"/>
      <c r="Q81" s="1"/>
      <c r="R81" s="1"/>
      <c r="S81" s="1"/>
      <c r="T81" s="1"/>
      <c r="U81" s="1"/>
      <c r="V81" s="1"/>
      <c r="W81" s="1"/>
      <c r="X81" s="1"/>
      <c r="Y81" s="1"/>
    </row>
    <row r="82" spans="1:25" ht="15.75" customHeight="1">
      <c r="A82" s="1"/>
      <c r="B82" s="1"/>
      <c r="C82" s="1"/>
      <c r="D82" s="1"/>
      <c r="E82" s="1"/>
      <c r="F82" s="1"/>
      <c r="G82" s="1"/>
      <c r="H82" s="1"/>
      <c r="I82" s="1"/>
      <c r="J82" s="1"/>
      <c r="K82" s="1"/>
      <c r="L82" s="1"/>
      <c r="M82" s="1"/>
      <c r="N82" s="1"/>
      <c r="O82" s="1"/>
      <c r="P82" s="1"/>
      <c r="Q82" s="1"/>
      <c r="R82" s="1"/>
      <c r="S82" s="1"/>
      <c r="T82" s="1"/>
      <c r="U82" s="1"/>
      <c r="V82" s="1"/>
      <c r="W82" s="1"/>
      <c r="X82" s="1"/>
      <c r="Y82" s="1"/>
    </row>
    <row r="83" spans="1:25" ht="15.75" customHeight="1">
      <c r="A83" s="1"/>
      <c r="B83" s="1"/>
      <c r="C83" s="1"/>
      <c r="D83" s="1"/>
      <c r="E83" s="1"/>
      <c r="F83" s="1"/>
      <c r="G83" s="1"/>
      <c r="H83" s="1"/>
      <c r="I83" s="1"/>
      <c r="J83" s="1"/>
      <c r="K83" s="1"/>
      <c r="L83" s="1"/>
      <c r="M83" s="1"/>
      <c r="N83" s="1"/>
      <c r="O83" s="1"/>
      <c r="P83" s="1"/>
      <c r="Q83" s="1"/>
      <c r="R83" s="1"/>
      <c r="S83" s="1"/>
      <c r="T83" s="1"/>
      <c r="U83" s="1"/>
      <c r="V83" s="1"/>
      <c r="W83" s="1"/>
      <c r="X83" s="1"/>
      <c r="Y83" s="1"/>
    </row>
    <row r="84" spans="1:25" ht="15.75" customHeight="1">
      <c r="A84" s="1"/>
      <c r="B84" s="1"/>
      <c r="C84" s="1"/>
      <c r="D84" s="1"/>
      <c r="E84" s="1"/>
      <c r="F84" s="1"/>
      <c r="G84" s="1"/>
      <c r="H84" s="1"/>
      <c r="I84" s="1"/>
      <c r="J84" s="1"/>
      <c r="K84" s="1"/>
      <c r="L84" s="1"/>
      <c r="M84" s="1"/>
      <c r="N84" s="1"/>
      <c r="O84" s="1"/>
      <c r="P84" s="1"/>
      <c r="Q84" s="1"/>
      <c r="R84" s="1"/>
      <c r="S84" s="1"/>
      <c r="T84" s="1"/>
      <c r="U84" s="1"/>
      <c r="V84" s="1"/>
      <c r="W84" s="1"/>
      <c r="X84" s="1"/>
      <c r="Y84" s="1"/>
    </row>
    <row r="85" spans="1:25" ht="15.75" customHeight="1">
      <c r="A85" s="1"/>
      <c r="B85" s="1"/>
      <c r="C85" s="1"/>
      <c r="D85" s="1"/>
      <c r="E85" s="1"/>
      <c r="F85" s="1"/>
      <c r="G85" s="1"/>
      <c r="H85" s="1"/>
      <c r="I85" s="1"/>
      <c r="J85" s="1"/>
      <c r="K85" s="1"/>
      <c r="L85" s="1"/>
      <c r="M85" s="1"/>
      <c r="N85" s="1"/>
      <c r="O85" s="1"/>
      <c r="P85" s="1"/>
      <c r="Q85" s="1"/>
      <c r="R85" s="1"/>
      <c r="S85" s="1"/>
      <c r="T85" s="1"/>
      <c r="U85" s="1"/>
      <c r="V85" s="1"/>
      <c r="W85" s="1"/>
      <c r="X85" s="1"/>
      <c r="Y85" s="1"/>
    </row>
    <row r="86" spans="1:25" ht="15.75" customHeight="1">
      <c r="A86" s="1"/>
      <c r="B86" s="1"/>
      <c r="C86" s="1"/>
      <c r="D86" s="1"/>
      <c r="E86" s="1"/>
      <c r="F86" s="1"/>
      <c r="G86" s="1"/>
      <c r="H86" s="1"/>
      <c r="I86" s="1"/>
      <c r="J86" s="1"/>
      <c r="K86" s="1"/>
      <c r="L86" s="1"/>
      <c r="M86" s="1"/>
      <c r="N86" s="1"/>
      <c r="O86" s="1"/>
      <c r="P86" s="1"/>
      <c r="Q86" s="1"/>
      <c r="R86" s="1"/>
      <c r="S86" s="1"/>
      <c r="T86" s="1"/>
      <c r="U86" s="1"/>
      <c r="V86" s="1"/>
      <c r="W86" s="1"/>
      <c r="X86" s="1"/>
      <c r="Y86" s="1"/>
    </row>
    <row r="87" spans="1:25" ht="15.75" customHeight="1">
      <c r="A87" s="1"/>
      <c r="B87" s="1"/>
      <c r="C87" s="1"/>
      <c r="D87" s="1"/>
      <c r="E87" s="1"/>
      <c r="F87" s="1"/>
      <c r="G87" s="1"/>
      <c r="H87" s="1"/>
      <c r="I87" s="1"/>
      <c r="J87" s="1"/>
      <c r="K87" s="1"/>
      <c r="L87" s="1"/>
      <c r="M87" s="1"/>
      <c r="N87" s="1"/>
      <c r="O87" s="1"/>
      <c r="P87" s="1"/>
      <c r="Q87" s="1"/>
      <c r="R87" s="1"/>
      <c r="S87" s="1"/>
      <c r="T87" s="1"/>
      <c r="U87" s="1"/>
      <c r="V87" s="1"/>
      <c r="W87" s="1"/>
      <c r="X87" s="1"/>
      <c r="Y87" s="1"/>
    </row>
    <row r="88" spans="1:25" ht="15.75" customHeight="1">
      <c r="A88" s="1"/>
      <c r="B88" s="1"/>
      <c r="C88" s="1"/>
      <c r="D88" s="1"/>
      <c r="E88" s="1"/>
      <c r="F88" s="1"/>
      <c r="G88" s="1"/>
      <c r="H88" s="1"/>
      <c r="I88" s="1"/>
      <c r="J88" s="1"/>
      <c r="K88" s="1"/>
      <c r="L88" s="1"/>
      <c r="M88" s="1"/>
      <c r="N88" s="1"/>
      <c r="O88" s="1"/>
      <c r="P88" s="1"/>
      <c r="Q88" s="1"/>
      <c r="R88" s="1"/>
      <c r="S88" s="1"/>
      <c r="T88" s="1"/>
      <c r="U88" s="1"/>
      <c r="V88" s="1"/>
      <c r="W88" s="1"/>
      <c r="X88" s="1"/>
      <c r="Y88" s="1"/>
    </row>
    <row r="89" spans="1:25" ht="15.75" customHeight="1">
      <c r="A89" s="1"/>
      <c r="B89" s="1"/>
      <c r="C89" s="1"/>
      <c r="D89" s="1"/>
      <c r="E89" s="1"/>
      <c r="F89" s="1"/>
      <c r="G89" s="1"/>
      <c r="H89" s="1"/>
      <c r="I89" s="1"/>
      <c r="J89" s="1"/>
      <c r="K89" s="1"/>
      <c r="L89" s="1"/>
      <c r="M89" s="1"/>
      <c r="N89" s="1"/>
      <c r="O89" s="1"/>
      <c r="P89" s="1"/>
      <c r="Q89" s="1"/>
      <c r="R89" s="1"/>
      <c r="S89" s="1"/>
      <c r="T89" s="1"/>
      <c r="U89" s="1"/>
      <c r="V89" s="1"/>
      <c r="W89" s="1"/>
      <c r="X89" s="1"/>
      <c r="Y89" s="1"/>
    </row>
    <row r="90" spans="1:25" ht="15.75" customHeight="1">
      <c r="A90" s="1"/>
      <c r="B90" s="1"/>
      <c r="C90" s="1"/>
      <c r="D90" s="1"/>
      <c r="E90" s="1"/>
      <c r="F90" s="1"/>
      <c r="G90" s="1"/>
      <c r="H90" s="1"/>
      <c r="I90" s="1"/>
      <c r="J90" s="1"/>
      <c r="K90" s="1"/>
      <c r="L90" s="1"/>
      <c r="M90" s="1"/>
      <c r="N90" s="1"/>
      <c r="O90" s="1"/>
      <c r="P90" s="1"/>
      <c r="Q90" s="1"/>
      <c r="R90" s="1"/>
      <c r="S90" s="1"/>
      <c r="T90" s="1"/>
      <c r="U90" s="1"/>
      <c r="V90" s="1"/>
      <c r="W90" s="1"/>
      <c r="X90" s="1"/>
      <c r="Y90" s="1"/>
    </row>
    <row r="91" spans="1:25" ht="15.75" customHeight="1">
      <c r="A91" s="1"/>
      <c r="B91" s="1"/>
      <c r="C91" s="1"/>
      <c r="D91" s="1"/>
      <c r="E91" s="1"/>
      <c r="F91" s="1"/>
      <c r="G91" s="1"/>
      <c r="H91" s="1"/>
      <c r="I91" s="1"/>
      <c r="J91" s="1"/>
      <c r="K91" s="1"/>
      <c r="L91" s="1"/>
      <c r="M91" s="1"/>
      <c r="N91" s="1"/>
      <c r="O91" s="1"/>
      <c r="P91" s="1"/>
      <c r="Q91" s="1"/>
      <c r="R91" s="1"/>
      <c r="S91" s="1"/>
      <c r="T91" s="1"/>
      <c r="U91" s="1"/>
      <c r="V91" s="1"/>
      <c r="W91" s="1"/>
      <c r="X91" s="1"/>
      <c r="Y91" s="1"/>
    </row>
    <row r="92" spans="1:25" ht="15.75" customHeight="1">
      <c r="A92" s="1"/>
      <c r="B92" s="1"/>
      <c r="C92" s="1"/>
      <c r="D92" s="1"/>
      <c r="E92" s="1"/>
      <c r="F92" s="1"/>
      <c r="G92" s="1"/>
      <c r="H92" s="1"/>
      <c r="I92" s="1"/>
      <c r="J92" s="1"/>
      <c r="K92" s="1"/>
      <c r="L92" s="1"/>
      <c r="M92" s="1"/>
      <c r="N92" s="1"/>
      <c r="O92" s="1"/>
      <c r="P92" s="1"/>
      <c r="Q92" s="1"/>
      <c r="R92" s="1"/>
      <c r="S92" s="1"/>
      <c r="T92" s="1"/>
      <c r="U92" s="1"/>
      <c r="V92" s="1"/>
      <c r="W92" s="1"/>
      <c r="X92" s="1"/>
      <c r="Y92" s="1"/>
    </row>
    <row r="93" spans="1:25" ht="15.75" customHeight="1">
      <c r="A93" s="1"/>
      <c r="B93" s="1"/>
      <c r="C93" s="1"/>
      <c r="D93" s="1"/>
      <c r="E93" s="1"/>
      <c r="F93" s="1"/>
      <c r="G93" s="1"/>
      <c r="H93" s="1"/>
      <c r="I93" s="1"/>
      <c r="J93" s="1"/>
      <c r="K93" s="1"/>
      <c r="L93" s="1"/>
      <c r="M93" s="1"/>
      <c r="N93" s="1"/>
      <c r="O93" s="1"/>
      <c r="P93" s="1"/>
      <c r="Q93" s="1"/>
      <c r="R93" s="1"/>
      <c r="S93" s="1"/>
      <c r="T93" s="1"/>
      <c r="U93" s="1"/>
      <c r="V93" s="1"/>
      <c r="W93" s="1"/>
      <c r="X93" s="1"/>
      <c r="Y93" s="1"/>
    </row>
    <row r="94" spans="1:25" ht="15.75" customHeight="1">
      <c r="A94" s="1"/>
      <c r="B94" s="1"/>
      <c r="C94" s="1"/>
      <c r="D94" s="1"/>
      <c r="E94" s="1"/>
      <c r="F94" s="1"/>
      <c r="G94" s="1"/>
      <c r="H94" s="1"/>
      <c r="I94" s="1"/>
      <c r="J94" s="1"/>
      <c r="K94" s="1"/>
      <c r="L94" s="1"/>
      <c r="M94" s="1"/>
      <c r="N94" s="1"/>
      <c r="O94" s="1"/>
      <c r="P94" s="1"/>
      <c r="Q94" s="1"/>
      <c r="R94" s="1"/>
      <c r="S94" s="1"/>
      <c r="T94" s="1"/>
      <c r="U94" s="1"/>
      <c r="V94" s="1"/>
      <c r="W94" s="1"/>
      <c r="X94" s="1"/>
      <c r="Y94" s="1"/>
    </row>
    <row r="95" spans="1:25" ht="15.75" customHeight="1">
      <c r="A95" s="1"/>
      <c r="B95" s="1"/>
      <c r="C95" s="1"/>
      <c r="D95" s="1"/>
      <c r="E95" s="1"/>
      <c r="F95" s="1"/>
      <c r="G95" s="1"/>
      <c r="H95" s="1"/>
      <c r="I95" s="1"/>
      <c r="J95" s="1"/>
      <c r="K95" s="1"/>
      <c r="L95" s="1"/>
      <c r="M95" s="1"/>
      <c r="N95" s="1"/>
      <c r="O95" s="1"/>
      <c r="P95" s="1"/>
      <c r="Q95" s="1"/>
      <c r="R95" s="1"/>
      <c r="S95" s="1"/>
      <c r="T95" s="1"/>
      <c r="U95" s="1"/>
      <c r="V95" s="1"/>
      <c r="W95" s="1"/>
      <c r="X95" s="1"/>
      <c r="Y95" s="1"/>
    </row>
    <row r="96" spans="1:25" ht="15.75" customHeight="1">
      <c r="A96" s="1"/>
      <c r="B96" s="1"/>
      <c r="C96" s="1"/>
      <c r="D96" s="1"/>
      <c r="E96" s="1"/>
      <c r="F96" s="1"/>
      <c r="G96" s="1"/>
      <c r="H96" s="1"/>
      <c r="I96" s="1"/>
      <c r="J96" s="1"/>
      <c r="K96" s="1"/>
      <c r="L96" s="1"/>
      <c r="M96" s="1"/>
      <c r="N96" s="1"/>
      <c r="O96" s="1"/>
      <c r="P96" s="1"/>
      <c r="Q96" s="1"/>
      <c r="R96" s="1"/>
      <c r="S96" s="1"/>
      <c r="T96" s="1"/>
      <c r="U96" s="1"/>
      <c r="V96" s="1"/>
      <c r="W96" s="1"/>
      <c r="X96" s="1"/>
      <c r="Y96" s="1"/>
    </row>
    <row r="97" spans="1:25" ht="15.75" customHeight="1">
      <c r="A97" s="1"/>
      <c r="B97" s="1"/>
      <c r="C97" s="1"/>
      <c r="D97" s="1"/>
      <c r="E97" s="1"/>
      <c r="F97" s="1"/>
      <c r="G97" s="1"/>
      <c r="H97" s="1"/>
      <c r="I97" s="1"/>
      <c r="J97" s="1"/>
      <c r="K97" s="1"/>
      <c r="L97" s="1"/>
      <c r="M97" s="1"/>
      <c r="N97" s="1"/>
      <c r="O97" s="1"/>
      <c r="P97" s="1"/>
      <c r="Q97" s="1"/>
      <c r="R97" s="1"/>
      <c r="S97" s="1"/>
      <c r="T97" s="1"/>
      <c r="U97" s="1"/>
      <c r="V97" s="1"/>
      <c r="W97" s="1"/>
      <c r="X97" s="1"/>
      <c r="Y97" s="1"/>
    </row>
    <row r="98" spans="1:25" ht="15.75" customHeight="1">
      <c r="A98" s="1"/>
      <c r="B98" s="1"/>
      <c r="C98" s="1"/>
      <c r="D98" s="1"/>
      <c r="E98" s="1"/>
      <c r="F98" s="1"/>
      <c r="G98" s="1"/>
      <c r="H98" s="1"/>
      <c r="I98" s="1"/>
      <c r="J98" s="1"/>
      <c r="K98" s="1"/>
      <c r="L98" s="1"/>
      <c r="M98" s="1"/>
      <c r="N98" s="1"/>
      <c r="O98" s="1"/>
      <c r="P98" s="1"/>
      <c r="Q98" s="1"/>
      <c r="R98" s="1"/>
      <c r="S98" s="1"/>
      <c r="T98" s="1"/>
      <c r="U98" s="1"/>
      <c r="V98" s="1"/>
      <c r="W98" s="1"/>
      <c r="X98" s="1"/>
      <c r="Y98" s="1"/>
    </row>
    <row r="99" spans="1:25" ht="15.75" customHeight="1">
      <c r="A99" s="1"/>
      <c r="B99" s="1"/>
      <c r="C99" s="1"/>
      <c r="D99" s="1"/>
      <c r="E99" s="1"/>
      <c r="F99" s="1"/>
      <c r="G99" s="1"/>
      <c r="H99" s="1"/>
      <c r="I99" s="1"/>
      <c r="J99" s="1"/>
      <c r="K99" s="1"/>
      <c r="L99" s="1"/>
      <c r="M99" s="1"/>
      <c r="N99" s="1"/>
      <c r="O99" s="1"/>
      <c r="P99" s="1"/>
      <c r="Q99" s="1"/>
      <c r="R99" s="1"/>
      <c r="S99" s="1"/>
      <c r="T99" s="1"/>
      <c r="U99" s="1"/>
      <c r="V99" s="1"/>
      <c r="W99" s="1"/>
      <c r="X99" s="1"/>
      <c r="Y99" s="1"/>
    </row>
    <row r="100" spans="1:25"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spans="1:25"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spans="1:25"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spans="1:25"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spans="1:25"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spans="1:2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spans="1:25"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25"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spans="1:25"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row>
    <row r="229" spans="1:25"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spans="1:25"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row>
    <row r="232" spans="1:25" ht="15.75" customHeight="1"/>
    <row r="233" spans="1:25" ht="15.75" customHeight="1"/>
    <row r="234" spans="1:25" ht="15.75" customHeight="1"/>
    <row r="235" spans="1:25" ht="15.75" customHeight="1"/>
    <row r="236" spans="1:25" ht="15.75" customHeight="1"/>
    <row r="237" spans="1:25" ht="15.75" customHeight="1"/>
    <row r="238" spans="1:25" ht="15.75" customHeight="1"/>
    <row r="239" spans="1:25" ht="15.75" customHeight="1"/>
    <row r="240" spans="1:25"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sheetData>
  <mergeCells count="25">
    <mergeCell ref="A1:I1"/>
    <mergeCell ref="B2:I2"/>
    <mergeCell ref="A3:B3"/>
    <mergeCell ref="A6:H6"/>
    <mergeCell ref="B11:H11"/>
    <mergeCell ref="B17:H17"/>
    <mergeCell ref="B20:H20"/>
    <mergeCell ref="B27:H27"/>
    <mergeCell ref="B12:H12"/>
    <mergeCell ref="B13:H13"/>
    <mergeCell ref="B14:H14"/>
    <mergeCell ref="B15:H15"/>
    <mergeCell ref="B16:H16"/>
    <mergeCell ref="B18:H18"/>
    <mergeCell ref="B19:H19"/>
    <mergeCell ref="B21:H21"/>
    <mergeCell ref="B22:H22"/>
    <mergeCell ref="B31:H31"/>
    <mergeCell ref="B30:H30"/>
    <mergeCell ref="B23:H23"/>
    <mergeCell ref="B24:H24"/>
    <mergeCell ref="B25:H25"/>
    <mergeCell ref="B28:H28"/>
    <mergeCell ref="B29:H29"/>
    <mergeCell ref="B26:H26"/>
  </mergeCells>
  <pageMargins left="0.75" right="0.75" top="1" bottom="1"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00000"/>
  </sheetPr>
  <dimension ref="A1:AJ957"/>
  <sheetViews>
    <sheetView zoomScale="80" zoomScaleNormal="80" workbookViewId="0">
      <pane xSplit="1" ySplit="7" topLeftCell="B8" activePane="bottomRight" state="frozen"/>
      <selection pane="topRight" activeCell="B1" sqref="B1"/>
      <selection pane="bottomLeft" activeCell="A8" sqref="A8"/>
      <selection pane="bottomRight" activeCell="A21" sqref="A21"/>
    </sheetView>
  </sheetViews>
  <sheetFormatPr baseColWidth="10" defaultColWidth="14.453125" defaultRowHeight="15" customHeight="1"/>
  <cols>
    <col min="1" max="1" width="34" customWidth="1"/>
    <col min="2" max="2" width="32" customWidth="1"/>
    <col min="3" max="3" width="30" customWidth="1"/>
    <col min="4" max="7" width="13" customWidth="1"/>
    <col min="8" max="31" width="3.1796875" customWidth="1"/>
    <col min="32" max="33" width="24" customWidth="1"/>
    <col min="34" max="35" width="20" customWidth="1"/>
    <col min="36" max="36" width="32" customWidth="1"/>
  </cols>
  <sheetData>
    <row r="1" spans="1:36" ht="27.75" customHeight="1">
      <c r="A1" s="185" t="s">
        <v>162</v>
      </c>
      <c r="B1" s="185"/>
      <c r="C1" s="185"/>
      <c r="D1" s="185"/>
      <c r="E1" s="185"/>
      <c r="F1" s="185"/>
      <c r="G1" s="185"/>
      <c r="H1" s="185"/>
      <c r="I1" s="185"/>
      <c r="J1" s="185"/>
      <c r="K1" s="185"/>
      <c r="L1" s="185"/>
      <c r="M1" s="185"/>
      <c r="N1" s="185"/>
      <c r="O1" s="185"/>
      <c r="P1" s="185"/>
      <c r="Q1" s="185"/>
      <c r="R1" s="185"/>
      <c r="S1" s="185"/>
      <c r="T1" s="185"/>
      <c r="U1" s="185"/>
      <c r="V1" s="185"/>
      <c r="W1" s="185"/>
      <c r="X1" s="185"/>
      <c r="Y1" s="185"/>
      <c r="Z1" s="185"/>
      <c r="AA1" s="185"/>
      <c r="AB1" s="185"/>
      <c r="AC1" s="185"/>
      <c r="AD1" s="185"/>
      <c r="AE1" s="185"/>
      <c r="AF1" s="185"/>
      <c r="AG1" s="185"/>
      <c r="AH1" s="185"/>
      <c r="AI1" s="185"/>
      <c r="AJ1" s="185"/>
    </row>
    <row r="2" spans="1:36" ht="47.25" customHeight="1">
      <c r="A2" s="12" t="s">
        <v>165</v>
      </c>
      <c r="B2" s="186" t="str">
        <f>'1. IDENTIFICACIÓN'!B6</f>
        <v>Alianza estratégica para el fortalecimiento de las capacidades de vigilancia de micotoxinas en Chile y México: una mirada hacia la salud pública y la seguridad alimentaria</v>
      </c>
      <c r="C2" s="187"/>
      <c r="D2" s="187"/>
      <c r="E2" s="187"/>
      <c r="F2" s="187"/>
      <c r="G2" s="187"/>
      <c r="H2" s="187"/>
      <c r="I2" s="187"/>
      <c r="J2" s="187"/>
      <c r="K2" s="187"/>
      <c r="L2" s="187"/>
      <c r="M2" s="188"/>
      <c r="N2" s="1"/>
      <c r="O2" s="1"/>
      <c r="P2" s="1"/>
      <c r="Q2" s="1"/>
      <c r="R2" s="1"/>
      <c r="S2" s="1"/>
      <c r="T2" s="1"/>
      <c r="U2" s="1"/>
      <c r="V2" s="1"/>
      <c r="W2" s="1"/>
      <c r="X2" s="1"/>
      <c r="Y2" s="1"/>
      <c r="Z2" s="1"/>
      <c r="AA2" s="1"/>
      <c r="AB2" s="1"/>
      <c r="AC2" s="1"/>
      <c r="AD2" s="1"/>
      <c r="AE2" s="1"/>
      <c r="AF2" s="1"/>
      <c r="AG2" s="1"/>
      <c r="AH2" s="1"/>
      <c r="AI2" s="1"/>
      <c r="AJ2" s="1"/>
    </row>
    <row r="3" spans="1:36" ht="51" customHeight="1">
      <c r="A3" s="12" t="s">
        <v>169</v>
      </c>
      <c r="B3" s="189" t="str">
        <f>'4. MARCO LÓGICO'!B4</f>
        <v>Contribuir a la disminuci{on de los riesgos asociados a la exposición a micotoxinas en la salud pública y al fortalecimienot de las sguridad alimentaria en Chile y México</v>
      </c>
      <c r="C3" s="187"/>
      <c r="D3" s="187"/>
      <c r="E3" s="187"/>
      <c r="F3" s="187"/>
      <c r="G3" s="187"/>
      <c r="H3" s="187"/>
      <c r="I3" s="187"/>
      <c r="J3" s="187"/>
      <c r="K3" s="187"/>
      <c r="L3" s="187"/>
      <c r="M3" s="188"/>
      <c r="N3" s="1"/>
      <c r="O3" s="1"/>
      <c r="P3" s="1"/>
      <c r="Q3" s="1"/>
      <c r="R3" s="1"/>
      <c r="S3" s="1"/>
      <c r="T3" s="1"/>
      <c r="U3" s="1"/>
      <c r="V3" s="1"/>
      <c r="W3" s="1"/>
      <c r="X3" s="1"/>
      <c r="Y3" s="1"/>
      <c r="Z3" s="1"/>
      <c r="AA3" s="1"/>
      <c r="AB3" s="1"/>
      <c r="AC3" s="1"/>
      <c r="AD3" s="1"/>
      <c r="AE3" s="1"/>
      <c r="AF3" s="1"/>
      <c r="AG3" s="1"/>
      <c r="AH3" s="1"/>
      <c r="AI3" s="1"/>
      <c r="AJ3" s="1"/>
    </row>
    <row r="4" spans="1:36" ht="49.5" customHeight="1">
      <c r="A4" s="12" t="s">
        <v>174</v>
      </c>
      <c r="B4" s="189" t="str">
        <f>'4. MARCO LÓGICO'!B5</f>
        <v>Los porgramas nacionales de vigilancia de micotoxinas en productos de alto consumo en Chile y México operan con capacidades técnicas, instrumentales y humanas según estandares internacionales --Especificamente: Aflatoxinas totales (AFLAT), ocratoxina A (OTA), fumonisina, deoxinivalenol (DON) y zearalenona (ZEN) en matrices agroalimentarias (harinas de trigo, harina de maíz, ají seco, merkén y legumbres)--</v>
      </c>
      <c r="C4" s="187"/>
      <c r="D4" s="187"/>
      <c r="E4" s="187"/>
      <c r="F4" s="187"/>
      <c r="G4" s="187"/>
      <c r="H4" s="187"/>
      <c r="I4" s="187"/>
      <c r="J4" s="187"/>
      <c r="K4" s="187"/>
      <c r="L4" s="187"/>
      <c r="M4" s="188"/>
      <c r="N4" s="1"/>
      <c r="O4" s="1"/>
      <c r="P4" s="1"/>
      <c r="Q4" s="1"/>
      <c r="R4" s="1"/>
      <c r="S4" s="1"/>
      <c r="T4" s="1"/>
      <c r="U4" s="1"/>
      <c r="V4" s="1"/>
      <c r="W4" s="1"/>
      <c r="X4" s="1"/>
      <c r="Y4" s="1"/>
      <c r="Z4" s="1"/>
      <c r="AA4" s="1"/>
      <c r="AB4" s="1"/>
      <c r="AC4" s="1"/>
      <c r="AD4" s="1"/>
      <c r="AE4" s="1"/>
      <c r="AF4" s="1"/>
      <c r="AG4" s="1"/>
      <c r="AH4" s="1"/>
      <c r="AI4" s="1"/>
      <c r="AJ4" s="1"/>
    </row>
    <row r="5" spans="1:36" ht="14.25"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row>
    <row r="6" spans="1:36" ht="33.75" customHeight="1">
      <c r="A6" s="174" t="s">
        <v>185</v>
      </c>
      <c r="B6" s="174" t="s">
        <v>186</v>
      </c>
      <c r="C6" s="174" t="s">
        <v>187</v>
      </c>
      <c r="D6" s="170" t="s">
        <v>188</v>
      </c>
      <c r="E6" s="153"/>
      <c r="F6" s="153"/>
      <c r="G6" s="154"/>
      <c r="H6" s="170" t="s">
        <v>190</v>
      </c>
      <c r="I6" s="153"/>
      <c r="J6" s="153"/>
      <c r="K6" s="153"/>
      <c r="L6" s="153"/>
      <c r="M6" s="153"/>
      <c r="N6" s="153"/>
      <c r="O6" s="153"/>
      <c r="P6" s="153"/>
      <c r="Q6" s="153"/>
      <c r="R6" s="153"/>
      <c r="S6" s="154"/>
      <c r="T6" s="170" t="s">
        <v>191</v>
      </c>
      <c r="U6" s="153"/>
      <c r="V6" s="153"/>
      <c r="W6" s="153"/>
      <c r="X6" s="153"/>
      <c r="Y6" s="153"/>
      <c r="Z6" s="153"/>
      <c r="AA6" s="153"/>
      <c r="AB6" s="153"/>
      <c r="AC6" s="153"/>
      <c r="AD6" s="153"/>
      <c r="AE6" s="154"/>
      <c r="AF6" s="174" t="s">
        <v>193</v>
      </c>
      <c r="AG6" s="174" t="s">
        <v>195</v>
      </c>
      <c r="AH6" s="174" t="s">
        <v>196</v>
      </c>
      <c r="AI6" s="174" t="s">
        <v>197</v>
      </c>
      <c r="AJ6" s="174" t="s">
        <v>199</v>
      </c>
    </row>
    <row r="7" spans="1:36" ht="47.25" customHeight="1">
      <c r="A7" s="175"/>
      <c r="B7" s="175"/>
      <c r="C7" s="175"/>
      <c r="D7" s="21" t="s">
        <v>201</v>
      </c>
      <c r="E7" s="21" t="s">
        <v>202</v>
      </c>
      <c r="F7" s="21" t="s">
        <v>491</v>
      </c>
      <c r="G7" s="21" t="s">
        <v>492</v>
      </c>
      <c r="H7" s="21">
        <v>1</v>
      </c>
      <c r="I7" s="21">
        <v>2</v>
      </c>
      <c r="J7" s="21">
        <v>3</v>
      </c>
      <c r="K7" s="21">
        <v>4</v>
      </c>
      <c r="L7" s="21">
        <v>5</v>
      </c>
      <c r="M7" s="21">
        <v>6</v>
      </c>
      <c r="N7" s="21">
        <v>7</v>
      </c>
      <c r="O7" s="21">
        <v>8</v>
      </c>
      <c r="P7" s="21">
        <v>9</v>
      </c>
      <c r="Q7" s="21">
        <v>10</v>
      </c>
      <c r="R7" s="21">
        <v>11</v>
      </c>
      <c r="S7" s="21">
        <v>12</v>
      </c>
      <c r="T7" s="21">
        <v>1</v>
      </c>
      <c r="U7" s="21">
        <v>2</v>
      </c>
      <c r="V7" s="21">
        <v>3</v>
      </c>
      <c r="W7" s="21">
        <v>4</v>
      </c>
      <c r="X7" s="21">
        <v>5</v>
      </c>
      <c r="Y7" s="21">
        <v>6</v>
      </c>
      <c r="Z7" s="21">
        <v>7</v>
      </c>
      <c r="AA7" s="21">
        <v>8</v>
      </c>
      <c r="AB7" s="21">
        <v>9</v>
      </c>
      <c r="AC7" s="21">
        <v>10</v>
      </c>
      <c r="AD7" s="21">
        <v>11</v>
      </c>
      <c r="AE7" s="21">
        <v>12</v>
      </c>
      <c r="AF7" s="175"/>
      <c r="AG7" s="175"/>
      <c r="AH7" s="175"/>
      <c r="AI7" s="175"/>
      <c r="AJ7" s="175"/>
    </row>
    <row r="8" spans="1:36" ht="101.25" customHeight="1">
      <c r="A8" s="22" t="str">
        <f>IF('4. MARCO LÓGICO'!B7="","RESULTADO 1","RESULTADO 1 — "&amp;'4. MARCO LÓGICO'!B7)</f>
        <v xml:space="preserve">RESULTADO 1 — Métodos de análisis validados e implementados para el ensayo de Aflatoxinas totales, Ocratoxina A, Fumonisina, DON y ZEN en muestras de ají seco y harina de trigo y maíz. </v>
      </c>
      <c r="B8" s="69"/>
      <c r="C8" s="69"/>
      <c r="D8" s="70">
        <f>SUM(D9:D29)</f>
        <v>80700</v>
      </c>
      <c r="E8" s="70">
        <f>SUM(E9:E29)</f>
        <v>73700</v>
      </c>
      <c r="F8" s="70">
        <f>SUM(F9:F28)</f>
        <v>0</v>
      </c>
      <c r="G8" s="70">
        <f>SUM(G9:G28)</f>
        <v>0</v>
      </c>
      <c r="H8" s="71"/>
      <c r="I8" s="71"/>
      <c r="J8" s="71"/>
      <c r="K8" s="71"/>
      <c r="L8" s="71"/>
      <c r="M8" s="71"/>
      <c r="N8" s="71"/>
      <c r="O8" s="71"/>
      <c r="P8" s="71"/>
      <c r="Q8" s="71"/>
      <c r="R8" s="71"/>
      <c r="S8" s="71"/>
      <c r="T8" s="71"/>
      <c r="U8" s="71"/>
      <c r="V8" s="71"/>
      <c r="W8" s="71"/>
      <c r="X8" s="71"/>
      <c r="Y8" s="71"/>
      <c r="Z8" s="71"/>
      <c r="AA8" s="71"/>
      <c r="AB8" s="71"/>
      <c r="AC8" s="71"/>
      <c r="AD8" s="71"/>
      <c r="AE8" s="71"/>
      <c r="AF8" s="74" t="str">
        <f>'4. MARCO LÓGICO'!E7</f>
        <v>50% de los protocolos desarrollados.</v>
      </c>
      <c r="AG8" s="72" t="str">
        <f>'4. MARCO LÓGICO'!F7</f>
        <v>100% de los métodos validados e implementados (Aflatoxinas, OTA, Fumonisina, DON, ZEN).</v>
      </c>
      <c r="AH8" s="71"/>
      <c r="AI8" s="71"/>
      <c r="AJ8" s="69"/>
    </row>
    <row r="9" spans="1:36" ht="32.25" customHeight="1">
      <c r="A9" s="25" t="str">
        <f>IF('4. MARCO LÓGICO'!B12="","Actividad 1.1","Actividad 1.1 — "&amp;'4. MARCO LÓGICO'!B12)</f>
        <v>Actividad 1.1 — Reunión inicial de coordinación (vía online)</v>
      </c>
      <c r="B9" s="15"/>
      <c r="C9" s="15" t="s">
        <v>407</v>
      </c>
      <c r="D9" s="26">
        <v>0</v>
      </c>
      <c r="E9" s="26">
        <v>0</v>
      </c>
      <c r="F9" s="26"/>
      <c r="G9" s="26"/>
      <c r="H9" s="15" t="s">
        <v>430</v>
      </c>
      <c r="I9" s="15"/>
      <c r="J9" s="15"/>
      <c r="K9" s="15"/>
      <c r="L9" s="15"/>
      <c r="M9" s="15"/>
      <c r="N9" s="15"/>
      <c r="O9" s="15"/>
      <c r="P9" s="15"/>
      <c r="Q9" s="15"/>
      <c r="R9" s="15"/>
      <c r="S9" s="15"/>
      <c r="T9" s="15"/>
      <c r="U9" s="15"/>
      <c r="V9" s="15"/>
      <c r="W9" s="15"/>
      <c r="X9" s="15"/>
      <c r="Y9" s="15"/>
      <c r="Z9" s="15"/>
      <c r="AA9" s="15"/>
      <c r="AB9" s="15"/>
      <c r="AC9" s="15"/>
      <c r="AD9" s="15"/>
      <c r="AE9" s="15"/>
      <c r="AG9" s="27"/>
      <c r="AH9" s="15"/>
      <c r="AI9" s="15"/>
      <c r="AJ9" s="1"/>
    </row>
    <row r="10" spans="1:36" ht="64.5" customHeight="1">
      <c r="A10" s="25" t="str">
        <f>IF('4. MARCO LÓGICO'!B13="","Actividad 1.2","Actividad 1.2 — "&amp;'4. MARCO LÓGICO'!B13)</f>
        <v>Actividad 1.2 — Pasantía a laboratorios de referencia de micotoxinas</v>
      </c>
      <c r="B10" s="15" t="s">
        <v>664</v>
      </c>
      <c r="C10" s="15" t="s">
        <v>409</v>
      </c>
      <c r="D10" s="26"/>
      <c r="E10" s="26">
        <v>7500</v>
      </c>
      <c r="F10" s="26"/>
      <c r="G10" s="26"/>
      <c r="H10" s="15"/>
      <c r="I10" s="15"/>
      <c r="J10" s="15"/>
      <c r="K10" s="15"/>
      <c r="L10" s="15"/>
      <c r="M10" s="15"/>
      <c r="N10" s="15"/>
      <c r="O10" s="15"/>
      <c r="P10" s="15"/>
      <c r="Q10" s="15"/>
      <c r="R10" s="15"/>
      <c r="S10" s="15" t="s">
        <v>430</v>
      </c>
      <c r="T10" s="15"/>
      <c r="U10" s="15"/>
      <c r="V10" s="15"/>
      <c r="W10" s="15"/>
      <c r="X10" s="15"/>
      <c r="Y10" s="15"/>
      <c r="Z10" s="15"/>
      <c r="AA10" s="15"/>
      <c r="AB10" s="15"/>
      <c r="AC10" s="15"/>
      <c r="AD10" s="15"/>
      <c r="AE10" s="15"/>
      <c r="AF10" s="27"/>
      <c r="AG10" s="27"/>
      <c r="AH10" s="27"/>
      <c r="AI10" s="27"/>
      <c r="AJ10" s="1"/>
    </row>
    <row r="11" spans="1:36" ht="69" customHeight="1">
      <c r="A11" s="24"/>
      <c r="B11" s="15" t="s">
        <v>665</v>
      </c>
      <c r="C11" s="15" t="s">
        <v>409</v>
      </c>
      <c r="D11" s="26">
        <v>12500</v>
      </c>
      <c r="E11" s="26"/>
      <c r="F11" s="26"/>
      <c r="G11" s="26"/>
      <c r="H11" s="15"/>
      <c r="I11" s="15"/>
      <c r="J11" s="15"/>
      <c r="K11" s="15"/>
      <c r="L11" s="15"/>
      <c r="M11" s="15"/>
      <c r="N11" s="15"/>
      <c r="O11" s="15"/>
      <c r="P11" s="15"/>
      <c r="Q11" s="15"/>
      <c r="R11" s="15"/>
      <c r="S11" s="15" t="s">
        <v>430</v>
      </c>
      <c r="T11" s="15"/>
      <c r="U11" s="15"/>
      <c r="V11" s="15"/>
      <c r="W11" s="15"/>
      <c r="X11" s="15"/>
      <c r="Y11" s="15"/>
      <c r="Z11" s="15"/>
      <c r="AA11" s="15"/>
      <c r="AB11" s="15"/>
      <c r="AC11" s="15"/>
      <c r="AD11" s="15"/>
      <c r="AE11" s="15"/>
      <c r="AF11" s="27"/>
      <c r="AG11" s="27"/>
      <c r="AH11" s="27"/>
      <c r="AI11" s="27"/>
      <c r="AJ11" s="1"/>
    </row>
    <row r="12" spans="1:36" ht="54.75" customHeight="1">
      <c r="A12" s="24"/>
      <c r="B12" s="15" t="s">
        <v>666</v>
      </c>
      <c r="C12" s="15" t="s">
        <v>453</v>
      </c>
      <c r="D12" s="26">
        <v>9000</v>
      </c>
      <c r="E12" s="26">
        <v>9000</v>
      </c>
      <c r="F12" s="26"/>
      <c r="G12" s="26"/>
      <c r="H12" s="15"/>
      <c r="I12" s="15"/>
      <c r="J12" s="15" t="s">
        <v>430</v>
      </c>
      <c r="K12" s="15" t="s">
        <v>430</v>
      </c>
      <c r="L12" s="15" t="s">
        <v>430</v>
      </c>
      <c r="M12" s="15" t="s">
        <v>430</v>
      </c>
      <c r="N12" s="15"/>
      <c r="O12" s="15"/>
      <c r="P12" s="15"/>
      <c r="Q12" s="15"/>
      <c r="R12" s="15"/>
      <c r="S12" s="15"/>
      <c r="T12" s="15"/>
      <c r="U12" s="15"/>
      <c r="V12" s="15"/>
      <c r="W12" s="15"/>
      <c r="X12" s="15"/>
      <c r="Y12" s="15"/>
      <c r="Z12" s="15"/>
      <c r="AA12" s="15"/>
      <c r="AB12" s="15"/>
      <c r="AC12" s="15"/>
      <c r="AD12" s="15"/>
      <c r="AE12" s="15"/>
      <c r="AF12" s="27"/>
      <c r="AG12" s="27"/>
      <c r="AH12" s="27"/>
      <c r="AI12" s="27"/>
      <c r="AJ12" s="1"/>
    </row>
    <row r="13" spans="1:36" ht="51.75" customHeight="1">
      <c r="A13" s="24"/>
      <c r="B13" s="15" t="s">
        <v>667</v>
      </c>
      <c r="C13" s="15" t="s">
        <v>414</v>
      </c>
      <c r="D13" s="26">
        <v>5000</v>
      </c>
      <c r="E13" s="26">
        <v>5000</v>
      </c>
      <c r="F13" s="26"/>
      <c r="G13" s="26"/>
      <c r="H13" s="15"/>
      <c r="I13" s="15"/>
      <c r="J13" s="15" t="s">
        <v>430</v>
      </c>
      <c r="K13" s="15" t="s">
        <v>430</v>
      </c>
      <c r="L13" s="15" t="s">
        <v>430</v>
      </c>
      <c r="M13" s="15" t="s">
        <v>430</v>
      </c>
      <c r="N13" s="15"/>
      <c r="O13" s="15"/>
      <c r="P13" s="15"/>
      <c r="Q13" s="15"/>
      <c r="R13" s="15"/>
      <c r="S13" s="15"/>
      <c r="T13" s="15"/>
      <c r="U13" s="15"/>
      <c r="V13" s="15"/>
      <c r="W13" s="15"/>
      <c r="X13" s="15"/>
      <c r="Y13" s="15"/>
      <c r="Z13" s="15"/>
      <c r="AA13" s="15"/>
      <c r="AB13" s="15"/>
      <c r="AC13" s="15"/>
      <c r="AD13" s="15"/>
      <c r="AE13" s="15"/>
      <c r="AF13" s="27"/>
      <c r="AG13" s="27"/>
      <c r="AH13" s="15"/>
      <c r="AI13" s="15"/>
      <c r="AJ13" s="1"/>
    </row>
    <row r="14" spans="1:36" ht="42" customHeight="1">
      <c r="A14" s="24"/>
      <c r="B14" s="15" t="s">
        <v>668</v>
      </c>
      <c r="C14" s="15" t="s">
        <v>414</v>
      </c>
      <c r="D14" s="26">
        <v>3000</v>
      </c>
      <c r="E14" s="26">
        <v>3000</v>
      </c>
      <c r="F14" s="26"/>
      <c r="G14" s="26"/>
      <c r="H14" s="15"/>
      <c r="I14" s="15"/>
      <c r="J14" s="15" t="s">
        <v>430</v>
      </c>
      <c r="K14" s="15" t="s">
        <v>430</v>
      </c>
      <c r="L14" s="15"/>
      <c r="M14" s="15" t="s">
        <v>430</v>
      </c>
      <c r="N14" s="15"/>
      <c r="O14" s="15"/>
      <c r="P14" s="15"/>
      <c r="Q14" s="15"/>
      <c r="R14" s="15"/>
      <c r="S14" s="15"/>
      <c r="T14" s="15"/>
      <c r="U14" s="15"/>
      <c r="V14" s="15"/>
      <c r="W14" s="15"/>
      <c r="X14" s="15"/>
      <c r="Y14" s="15"/>
      <c r="Z14" s="15"/>
      <c r="AA14" s="15"/>
      <c r="AB14" s="15"/>
      <c r="AC14" s="15"/>
      <c r="AD14" s="15"/>
      <c r="AE14" s="15"/>
      <c r="AF14" s="27"/>
      <c r="AG14" s="27"/>
      <c r="AH14" s="27"/>
      <c r="AI14" s="27"/>
      <c r="AJ14" s="1"/>
    </row>
    <row r="15" spans="1:36" ht="42" customHeight="1">
      <c r="A15" s="24"/>
      <c r="B15" s="15" t="s">
        <v>669</v>
      </c>
      <c r="C15" s="15" t="s">
        <v>414</v>
      </c>
      <c r="D15" s="26">
        <v>3000</v>
      </c>
      <c r="E15" s="26">
        <v>3000</v>
      </c>
      <c r="F15" s="26"/>
      <c r="G15" s="26"/>
      <c r="H15" s="15"/>
      <c r="I15" s="15"/>
      <c r="J15" s="15" t="s">
        <v>430</v>
      </c>
      <c r="K15" s="15" t="s">
        <v>430</v>
      </c>
      <c r="L15" s="15" t="s">
        <v>430</v>
      </c>
      <c r="M15" s="15" t="s">
        <v>430</v>
      </c>
      <c r="N15" s="15"/>
      <c r="O15" s="15"/>
      <c r="P15" s="15"/>
      <c r="Q15" s="15"/>
      <c r="R15" s="15"/>
      <c r="S15" s="15"/>
      <c r="T15" s="15"/>
      <c r="U15" s="15"/>
      <c r="V15" s="15"/>
      <c r="W15" s="15"/>
      <c r="X15" s="15"/>
      <c r="Y15" s="15"/>
      <c r="Z15" s="15"/>
      <c r="AA15" s="15"/>
      <c r="AB15" s="15"/>
      <c r="AC15" s="15"/>
      <c r="AD15" s="15"/>
      <c r="AE15" s="15"/>
      <c r="AF15" s="27"/>
      <c r="AG15" s="27"/>
      <c r="AH15" s="27"/>
      <c r="AI15" s="27"/>
      <c r="AJ15" s="1"/>
    </row>
    <row r="16" spans="1:36" ht="42" customHeight="1">
      <c r="A16" s="24"/>
      <c r="B16" s="15" t="s">
        <v>670</v>
      </c>
      <c r="C16" s="15" t="s">
        <v>414</v>
      </c>
      <c r="D16" s="26">
        <v>3000</v>
      </c>
      <c r="E16" s="26">
        <v>3000</v>
      </c>
      <c r="F16" s="26"/>
      <c r="G16" s="26"/>
      <c r="H16" s="15"/>
      <c r="I16" s="15"/>
      <c r="J16" s="15" t="s">
        <v>430</v>
      </c>
      <c r="K16" s="15" t="s">
        <v>430</v>
      </c>
      <c r="L16" s="15" t="s">
        <v>430</v>
      </c>
      <c r="M16" s="15" t="s">
        <v>430</v>
      </c>
      <c r="N16" s="15"/>
      <c r="O16" s="15"/>
      <c r="P16" s="15"/>
      <c r="Q16" s="15"/>
      <c r="R16" s="15"/>
      <c r="S16" s="15"/>
      <c r="T16" s="15"/>
      <c r="U16" s="15"/>
      <c r="V16" s="15"/>
      <c r="W16" s="15"/>
      <c r="X16" s="15"/>
      <c r="Y16" s="15"/>
      <c r="Z16" s="15"/>
      <c r="AA16" s="15"/>
      <c r="AB16" s="15"/>
      <c r="AC16" s="15"/>
      <c r="AD16" s="15"/>
      <c r="AE16" s="15"/>
      <c r="AF16" s="27"/>
      <c r="AG16" s="27"/>
      <c r="AH16" s="27"/>
      <c r="AI16" s="27"/>
      <c r="AJ16" s="1"/>
    </row>
    <row r="17" spans="1:36" ht="87.75" customHeight="1">
      <c r="A17" s="25" t="str">
        <f>IF('4. MARCO LÓGICO'!B14="","Actividad 1.3","Actividad 1.3 — "&amp;'4. MARCO LÓGICO'!B14)</f>
        <v>Actividad 1.3 — Implementación, optimización y validación del análisis de fumonisina en harina de maíz, trigo y de de aflatoxinas totales, ocratoxina A, zearalenona y deoxinivalenol en productos de origen vegano (leguminosas)</v>
      </c>
      <c r="B17" s="15" t="s">
        <v>667</v>
      </c>
      <c r="C17" s="15" t="s">
        <v>414</v>
      </c>
      <c r="D17" s="26">
        <v>5000</v>
      </c>
      <c r="E17" s="26">
        <v>5000</v>
      </c>
      <c r="F17" s="26"/>
      <c r="G17" s="26"/>
      <c r="H17" s="15"/>
      <c r="I17" s="15"/>
      <c r="J17" s="15"/>
      <c r="K17" s="15"/>
      <c r="L17" s="15"/>
      <c r="M17" s="15" t="s">
        <v>430</v>
      </c>
      <c r="N17" s="15" t="s">
        <v>430</v>
      </c>
      <c r="O17" s="15" t="s">
        <v>430</v>
      </c>
      <c r="P17" s="15" t="s">
        <v>430</v>
      </c>
      <c r="Q17" s="15" t="s">
        <v>430</v>
      </c>
      <c r="R17" s="15"/>
      <c r="S17" s="15"/>
      <c r="T17" s="15"/>
      <c r="U17" s="15"/>
      <c r="V17" s="15"/>
      <c r="W17" s="15"/>
      <c r="X17" s="15"/>
      <c r="Y17" s="15"/>
      <c r="Z17" s="15"/>
      <c r="AA17" s="15"/>
      <c r="AB17" s="15"/>
      <c r="AC17" s="15"/>
      <c r="AD17" s="15"/>
      <c r="AE17" s="15"/>
      <c r="AF17" s="27"/>
      <c r="AG17" s="27"/>
      <c r="AH17" s="15"/>
      <c r="AI17" s="15"/>
      <c r="AJ17" s="1"/>
    </row>
    <row r="18" spans="1:36" ht="50.25" customHeight="1">
      <c r="A18" s="24"/>
      <c r="B18" s="15" t="s">
        <v>668</v>
      </c>
      <c r="C18" s="15" t="s">
        <v>414</v>
      </c>
      <c r="D18" s="26">
        <v>3000</v>
      </c>
      <c r="E18" s="26">
        <v>3000</v>
      </c>
      <c r="F18" s="26"/>
      <c r="G18" s="26"/>
      <c r="H18" s="15"/>
      <c r="I18" s="15"/>
      <c r="J18" s="15"/>
      <c r="K18" s="15"/>
      <c r="L18" s="15"/>
      <c r="M18" s="15" t="s">
        <v>430</v>
      </c>
      <c r="N18" s="15" t="s">
        <v>430</v>
      </c>
      <c r="O18" s="15" t="s">
        <v>430</v>
      </c>
      <c r="P18" s="15" t="s">
        <v>430</v>
      </c>
      <c r="Q18" s="15" t="s">
        <v>430</v>
      </c>
      <c r="R18" s="15"/>
      <c r="S18" s="15"/>
      <c r="T18" s="15"/>
      <c r="U18" s="15"/>
      <c r="V18" s="15"/>
      <c r="W18" s="15"/>
      <c r="X18" s="15"/>
      <c r="Y18" s="15"/>
      <c r="Z18" s="15"/>
      <c r="AA18" s="15"/>
      <c r="AB18" s="15"/>
      <c r="AC18" s="15"/>
      <c r="AD18" s="15"/>
      <c r="AE18" s="15"/>
      <c r="AF18" s="27"/>
      <c r="AG18" s="27"/>
      <c r="AH18" s="27"/>
      <c r="AI18" s="27"/>
      <c r="AJ18" s="1"/>
    </row>
    <row r="19" spans="1:36" ht="50.25" customHeight="1">
      <c r="A19" s="24"/>
      <c r="B19" s="15" t="s">
        <v>669</v>
      </c>
      <c r="C19" s="15" t="s">
        <v>414</v>
      </c>
      <c r="D19" s="26">
        <v>5000</v>
      </c>
      <c r="E19" s="26">
        <v>5000</v>
      </c>
      <c r="F19" s="26"/>
      <c r="G19" s="26"/>
      <c r="H19" s="15"/>
      <c r="I19" s="15"/>
      <c r="J19" s="15"/>
      <c r="K19" s="15"/>
      <c r="L19" s="15"/>
      <c r="M19" s="15" t="s">
        <v>430</v>
      </c>
      <c r="N19" s="15" t="s">
        <v>430</v>
      </c>
      <c r="O19" s="15" t="s">
        <v>430</v>
      </c>
      <c r="P19" s="15" t="s">
        <v>430</v>
      </c>
      <c r="Q19" s="15" t="s">
        <v>430</v>
      </c>
      <c r="R19" s="15"/>
      <c r="S19" s="15"/>
      <c r="T19" s="15"/>
      <c r="U19" s="15"/>
      <c r="V19" s="15"/>
      <c r="W19" s="15"/>
      <c r="X19" s="15"/>
      <c r="Y19" s="15"/>
      <c r="Z19" s="15"/>
      <c r="AA19" s="15"/>
      <c r="AB19" s="15"/>
      <c r="AC19" s="15"/>
      <c r="AD19" s="15"/>
      <c r="AE19" s="15"/>
      <c r="AF19" s="27"/>
      <c r="AG19" s="27"/>
      <c r="AH19" s="27"/>
      <c r="AI19" s="27"/>
      <c r="AJ19" s="1"/>
    </row>
    <row r="20" spans="1:36" ht="50.25" customHeight="1">
      <c r="A20" s="24"/>
      <c r="B20" s="15" t="s">
        <v>670</v>
      </c>
      <c r="C20" s="15" t="s">
        <v>414</v>
      </c>
      <c r="D20" s="26">
        <v>2000</v>
      </c>
      <c r="E20" s="26">
        <v>2000</v>
      </c>
      <c r="F20" s="26"/>
      <c r="G20" s="26"/>
      <c r="H20" s="15"/>
      <c r="I20" s="15"/>
      <c r="J20" s="15"/>
      <c r="K20" s="15"/>
      <c r="L20" s="15"/>
      <c r="M20" s="15" t="s">
        <v>430</v>
      </c>
      <c r="N20" s="15" t="s">
        <v>430</v>
      </c>
      <c r="O20" s="15" t="s">
        <v>430</v>
      </c>
      <c r="P20" s="15" t="s">
        <v>430</v>
      </c>
      <c r="Q20" s="15" t="s">
        <v>430</v>
      </c>
      <c r="R20" s="15"/>
      <c r="S20" s="15"/>
      <c r="T20" s="15"/>
      <c r="U20" s="15"/>
      <c r="V20" s="15"/>
      <c r="W20" s="15"/>
      <c r="X20" s="15"/>
      <c r="Y20" s="15"/>
      <c r="Z20" s="15"/>
      <c r="AA20" s="15"/>
      <c r="AB20" s="15"/>
      <c r="AC20" s="15"/>
      <c r="AD20" s="15"/>
      <c r="AE20" s="15"/>
      <c r="AF20" s="27"/>
      <c r="AG20" s="27"/>
      <c r="AH20" s="27"/>
      <c r="AI20" s="27"/>
      <c r="AJ20" s="1"/>
    </row>
    <row r="21" spans="1:36" ht="50.25" customHeight="1">
      <c r="A21" s="24"/>
      <c r="B21" s="15" t="s">
        <v>667</v>
      </c>
      <c r="C21" s="15" t="s">
        <v>414</v>
      </c>
      <c r="D21" s="26">
        <v>5000</v>
      </c>
      <c r="E21" s="26">
        <v>5000</v>
      </c>
      <c r="F21" s="26"/>
      <c r="G21" s="26"/>
      <c r="H21" s="15"/>
      <c r="I21" s="15"/>
      <c r="J21" s="15" t="s">
        <v>430</v>
      </c>
      <c r="K21" s="15" t="s">
        <v>430</v>
      </c>
      <c r="L21" s="15" t="s">
        <v>430</v>
      </c>
      <c r="M21" s="15" t="s">
        <v>430</v>
      </c>
      <c r="N21" s="15"/>
      <c r="O21" s="15"/>
      <c r="P21" s="15"/>
      <c r="Q21" s="15"/>
      <c r="R21" s="15"/>
      <c r="S21" s="15"/>
      <c r="T21" s="15"/>
      <c r="U21" s="15"/>
      <c r="V21" s="15"/>
      <c r="W21" s="15"/>
      <c r="X21" s="15"/>
      <c r="Y21" s="15"/>
      <c r="Z21" s="15"/>
      <c r="AA21" s="15"/>
      <c r="AB21" s="15"/>
      <c r="AC21" s="15"/>
      <c r="AD21" s="15"/>
      <c r="AE21" s="15"/>
      <c r="AF21" s="27"/>
      <c r="AG21" s="27"/>
      <c r="AH21" s="15"/>
      <c r="AI21" s="15"/>
      <c r="AJ21" s="1"/>
    </row>
    <row r="22" spans="1:36" ht="50.25" customHeight="1">
      <c r="A22" s="24"/>
      <c r="B22" s="15" t="s">
        <v>669</v>
      </c>
      <c r="C22" s="15" t="s">
        <v>414</v>
      </c>
      <c r="D22" s="26">
        <v>3700</v>
      </c>
      <c r="E22" s="26">
        <v>3700</v>
      </c>
      <c r="F22" s="26"/>
      <c r="G22" s="26"/>
      <c r="H22" s="15"/>
      <c r="I22" s="15"/>
      <c r="J22" s="15" t="s">
        <v>430</v>
      </c>
      <c r="K22" s="15" t="s">
        <v>430</v>
      </c>
      <c r="L22" s="15" t="s">
        <v>430</v>
      </c>
      <c r="M22" s="15" t="s">
        <v>430</v>
      </c>
      <c r="N22" s="15"/>
      <c r="O22" s="15"/>
      <c r="P22" s="15"/>
      <c r="Q22" s="15"/>
      <c r="R22" s="15"/>
      <c r="S22" s="15"/>
      <c r="T22" s="15"/>
      <c r="U22" s="15"/>
      <c r="V22" s="15"/>
      <c r="W22" s="15"/>
      <c r="X22" s="15"/>
      <c r="Y22" s="15"/>
      <c r="Z22" s="15"/>
      <c r="AA22" s="15"/>
      <c r="AB22" s="15"/>
      <c r="AC22" s="15"/>
      <c r="AD22" s="15"/>
      <c r="AE22" s="15"/>
      <c r="AF22" s="27"/>
      <c r="AG22" s="27"/>
      <c r="AH22" s="27"/>
      <c r="AI22" s="27"/>
      <c r="AJ22" s="1"/>
    </row>
    <row r="23" spans="1:36" ht="50.25" customHeight="1">
      <c r="A23" s="24"/>
      <c r="B23" s="15" t="s">
        <v>670</v>
      </c>
      <c r="C23" s="15" t="s">
        <v>414</v>
      </c>
      <c r="D23" s="26">
        <v>2000</v>
      </c>
      <c r="E23" s="26">
        <v>2000</v>
      </c>
      <c r="F23" s="26"/>
      <c r="G23" s="26"/>
      <c r="H23" s="15"/>
      <c r="I23" s="15"/>
      <c r="J23" s="15" t="s">
        <v>430</v>
      </c>
      <c r="K23" s="15" t="s">
        <v>430</v>
      </c>
      <c r="L23" s="15" t="s">
        <v>430</v>
      </c>
      <c r="M23" s="15" t="s">
        <v>430</v>
      </c>
      <c r="N23" s="15"/>
      <c r="O23" s="15"/>
      <c r="P23" s="15"/>
      <c r="Q23" s="15"/>
      <c r="R23" s="15"/>
      <c r="S23" s="15"/>
      <c r="T23" s="15"/>
      <c r="U23" s="15"/>
      <c r="V23" s="15"/>
      <c r="W23" s="15"/>
      <c r="X23" s="15"/>
      <c r="Y23" s="15"/>
      <c r="Z23" s="15"/>
      <c r="AA23" s="15"/>
      <c r="AB23" s="15"/>
      <c r="AC23" s="15"/>
      <c r="AD23" s="15"/>
      <c r="AE23" s="15"/>
      <c r="AF23" s="27"/>
      <c r="AG23" s="27"/>
      <c r="AH23" s="27"/>
      <c r="AI23" s="27"/>
      <c r="AJ23" s="1"/>
    </row>
    <row r="24" spans="1:36" ht="61.5" customHeight="1">
      <c r="A24" s="25" t="str">
        <f>IF('4. MARCO LÓGICO'!B15="","Actividad 1.4","Actividad 1.4 — "&amp;'4. MARCO LÓGICO'!B15)</f>
        <v>Actividad 1.4 — Ensayos de intercomparación para aflatoxinas totales, ocratoxina A y fumonisinas, para asegurar la consistencia metodológica entre países.</v>
      </c>
      <c r="B24" s="15" t="s">
        <v>671</v>
      </c>
      <c r="C24" s="15" t="s">
        <v>414</v>
      </c>
      <c r="D24" s="26">
        <v>2000</v>
      </c>
      <c r="E24" s="26">
        <v>2000</v>
      </c>
      <c r="F24" s="26"/>
      <c r="G24" s="26"/>
      <c r="H24" s="15"/>
      <c r="I24" s="15"/>
      <c r="J24" s="15"/>
      <c r="K24" s="15"/>
      <c r="L24" s="15"/>
      <c r="M24" s="15"/>
      <c r="N24" s="15"/>
      <c r="O24" s="15"/>
      <c r="P24" s="15"/>
      <c r="Q24" s="15" t="s">
        <v>430</v>
      </c>
      <c r="R24" s="15" t="s">
        <v>430</v>
      </c>
      <c r="S24" s="15"/>
      <c r="T24" s="15"/>
      <c r="U24" s="15"/>
      <c r="V24" s="15"/>
      <c r="W24" s="15"/>
      <c r="X24" s="15"/>
      <c r="Y24" s="15"/>
      <c r="Z24" s="15"/>
      <c r="AA24" s="15"/>
      <c r="AB24" s="15"/>
      <c r="AC24" s="15"/>
      <c r="AD24" s="15"/>
      <c r="AE24" s="15"/>
      <c r="AF24" s="27"/>
      <c r="AG24" s="27"/>
      <c r="AH24" s="27"/>
      <c r="AI24" s="27"/>
      <c r="AJ24" s="1"/>
    </row>
    <row r="25" spans="1:36" ht="61.5" customHeight="1">
      <c r="A25" s="24"/>
      <c r="B25" s="15" t="s">
        <v>672</v>
      </c>
      <c r="C25" s="15" t="s">
        <v>414</v>
      </c>
      <c r="D25" s="26">
        <v>2000</v>
      </c>
      <c r="E25" s="26">
        <v>2000</v>
      </c>
      <c r="F25" s="26"/>
      <c r="G25" s="26"/>
      <c r="H25" s="15"/>
      <c r="I25" s="15"/>
      <c r="J25" s="15"/>
      <c r="K25" s="15"/>
      <c r="L25" s="15"/>
      <c r="M25" s="15"/>
      <c r="N25" s="15"/>
      <c r="O25" s="15"/>
      <c r="P25" s="15"/>
      <c r="Q25" s="15" t="s">
        <v>430</v>
      </c>
      <c r="R25" s="15" t="s">
        <v>430</v>
      </c>
      <c r="S25" s="15"/>
      <c r="T25" s="15"/>
      <c r="U25" s="15"/>
      <c r="V25" s="15"/>
      <c r="W25" s="15"/>
      <c r="X25" s="15"/>
      <c r="Y25" s="15"/>
      <c r="Z25" s="15"/>
      <c r="AA25" s="15"/>
      <c r="AB25" s="15"/>
      <c r="AC25" s="15"/>
      <c r="AD25" s="15"/>
      <c r="AE25" s="15"/>
      <c r="AF25" s="27"/>
      <c r="AG25" s="27"/>
      <c r="AH25" s="15"/>
      <c r="AI25" s="15"/>
      <c r="AJ25" s="1"/>
    </row>
    <row r="26" spans="1:36" ht="49.5" customHeight="1">
      <c r="A26" s="24"/>
      <c r="B26" s="15" t="s">
        <v>673</v>
      </c>
      <c r="C26" s="15" t="s">
        <v>414</v>
      </c>
      <c r="D26" s="26">
        <v>2000</v>
      </c>
      <c r="E26" s="26">
        <v>2000</v>
      </c>
      <c r="F26" s="26"/>
      <c r="G26" s="26"/>
      <c r="H26" s="15"/>
      <c r="I26" s="15"/>
      <c r="J26" s="15"/>
      <c r="K26" s="15"/>
      <c r="L26" s="15"/>
      <c r="M26" s="15"/>
      <c r="N26" s="15"/>
      <c r="O26" s="15"/>
      <c r="P26" s="15"/>
      <c r="Q26" s="15" t="s">
        <v>430</v>
      </c>
      <c r="R26" s="15" t="s">
        <v>430</v>
      </c>
      <c r="S26" s="15"/>
      <c r="T26" s="15"/>
      <c r="U26" s="15"/>
      <c r="V26" s="15"/>
      <c r="W26" s="15"/>
      <c r="X26" s="15"/>
      <c r="Y26" s="15"/>
      <c r="Z26" s="15"/>
      <c r="AA26" s="15"/>
      <c r="AB26" s="15"/>
      <c r="AC26" s="15"/>
      <c r="AD26" s="15"/>
      <c r="AE26" s="15"/>
      <c r="AF26" s="27"/>
      <c r="AG26" s="27"/>
      <c r="AH26" s="27"/>
      <c r="AI26" s="27"/>
      <c r="AJ26" s="1"/>
    </row>
    <row r="27" spans="1:36" ht="42" customHeight="1">
      <c r="A27" s="24"/>
      <c r="B27" s="15" t="s">
        <v>674</v>
      </c>
      <c r="C27" s="15" t="s">
        <v>414</v>
      </c>
      <c r="D27" s="26">
        <v>2000</v>
      </c>
      <c r="E27" s="26">
        <v>2000</v>
      </c>
      <c r="F27" s="26"/>
      <c r="G27" s="26"/>
      <c r="H27" s="15"/>
      <c r="I27" s="15"/>
      <c r="J27" s="15"/>
      <c r="K27" s="15"/>
      <c r="L27" s="15"/>
      <c r="M27" s="15"/>
      <c r="N27" s="15"/>
      <c r="O27" s="15"/>
      <c r="P27" s="15"/>
      <c r="Q27" s="15" t="s">
        <v>430</v>
      </c>
      <c r="R27" s="15" t="s">
        <v>430</v>
      </c>
      <c r="S27" s="15"/>
      <c r="T27" s="15"/>
      <c r="U27" s="15"/>
      <c r="V27" s="15"/>
      <c r="W27" s="15"/>
      <c r="X27" s="15"/>
      <c r="Y27" s="15"/>
      <c r="Z27" s="15"/>
      <c r="AA27" s="15"/>
      <c r="AB27" s="15"/>
      <c r="AC27" s="15"/>
      <c r="AD27" s="15"/>
      <c r="AE27" s="15"/>
      <c r="AF27" s="27"/>
      <c r="AG27" s="27"/>
      <c r="AH27" s="27"/>
      <c r="AI27" s="27"/>
      <c r="AJ27" s="1"/>
    </row>
    <row r="28" spans="1:36" ht="83.25" customHeight="1">
      <c r="A28" s="25" t="str">
        <f>IF('4. MARCO LÓGICO'!B16="","Actividad 1.5","Actividad 1.5 — "&amp;'4. MARCO LÓGICO'!B16)</f>
        <v xml:space="preserve">Actividad 1.5 — Misiones de expertos mexicanos  en Chile y Misiones de expertos chilenos en en Mexico para Análisis de ensayos de intercomparación de los productos seleccionados. </v>
      </c>
      <c r="B28" s="15" t="s">
        <v>675</v>
      </c>
      <c r="C28" s="15" t="s">
        <v>397</v>
      </c>
      <c r="D28" s="26"/>
      <c r="E28" s="26">
        <v>9500</v>
      </c>
      <c r="F28" s="26"/>
      <c r="G28" s="26"/>
      <c r="H28" s="15"/>
      <c r="I28" s="15"/>
      <c r="J28" s="15"/>
      <c r="K28" s="15"/>
      <c r="L28" s="15"/>
      <c r="M28" s="15"/>
      <c r="N28" s="15"/>
      <c r="O28" s="15"/>
      <c r="P28" s="15"/>
      <c r="Q28" s="15" t="s">
        <v>430</v>
      </c>
      <c r="R28" s="15"/>
      <c r="S28" s="15"/>
      <c r="T28" s="15"/>
      <c r="U28" s="15"/>
      <c r="V28" s="15"/>
      <c r="W28" s="15"/>
      <c r="X28" s="15"/>
      <c r="Y28" s="15"/>
      <c r="Z28" s="15"/>
      <c r="AA28" s="15"/>
      <c r="AB28" s="15"/>
      <c r="AC28" s="15"/>
      <c r="AD28" s="15"/>
      <c r="AE28" s="15"/>
      <c r="AF28" s="27"/>
      <c r="AG28" s="27"/>
      <c r="AH28" s="27"/>
      <c r="AI28" s="27"/>
      <c r="AJ28" s="1"/>
    </row>
    <row r="29" spans="1:36" ht="73.5" customHeight="1">
      <c r="A29" s="24"/>
      <c r="B29" s="15" t="s">
        <v>676</v>
      </c>
      <c r="C29" s="102" t="s">
        <v>397</v>
      </c>
      <c r="D29" s="26">
        <v>11500</v>
      </c>
      <c r="E29" s="26"/>
      <c r="F29" s="26"/>
      <c r="G29" s="26"/>
      <c r="H29" s="15"/>
      <c r="I29" s="15"/>
      <c r="J29" s="15"/>
      <c r="K29" s="15"/>
      <c r="L29" s="15"/>
      <c r="M29" s="15"/>
      <c r="N29" s="15"/>
      <c r="O29" s="15"/>
      <c r="P29" s="15" t="s">
        <v>430</v>
      </c>
      <c r="Q29" s="15"/>
      <c r="R29" s="15"/>
      <c r="S29" s="15"/>
      <c r="T29" s="15"/>
      <c r="U29" s="15"/>
      <c r="V29" s="15"/>
      <c r="W29" s="15"/>
      <c r="X29" s="15"/>
      <c r="Y29" s="15"/>
      <c r="Z29" s="15"/>
      <c r="AA29" s="15"/>
      <c r="AB29" s="15"/>
      <c r="AC29" s="15"/>
      <c r="AD29" s="15"/>
      <c r="AE29" s="15"/>
      <c r="AF29" s="27"/>
      <c r="AG29" s="27"/>
      <c r="AH29" s="27"/>
      <c r="AI29" s="27"/>
      <c r="AJ29" s="1"/>
    </row>
    <row r="30" spans="1:36" ht="67.5" customHeight="1">
      <c r="A30" s="22" t="str">
        <f>IF('4. MARCO LÓGICO'!B8="","RESULTADO 2","RESULTADO 2 — "&amp;'4. MARCO LÓGICO'!B8)</f>
        <v>RESULTADO 2 — Profesionales del sector salud capacitados con enfoque de inclusión y equidad sobre los efectos diferenciados de las micotoxinas en la salud</v>
      </c>
      <c r="B30" s="69"/>
      <c r="C30" s="69"/>
      <c r="D30" s="70">
        <f>SUM(D31:D32)</f>
        <v>20000</v>
      </c>
      <c r="E30" s="70">
        <f>SUM(E31:E32)</f>
        <v>20000</v>
      </c>
      <c r="F30" s="70">
        <f>SUM(F31:F32)</f>
        <v>0</v>
      </c>
      <c r="G30" s="70">
        <f>SUM(G31:G32)</f>
        <v>0</v>
      </c>
      <c r="H30" s="71"/>
      <c r="I30" s="71"/>
      <c r="J30" s="71"/>
      <c r="K30" s="71"/>
      <c r="L30" s="71"/>
      <c r="M30" s="71"/>
      <c r="N30" s="71"/>
      <c r="O30" s="71"/>
      <c r="P30" s="71"/>
      <c r="Q30" s="71"/>
      <c r="R30" s="71"/>
      <c r="S30" s="71"/>
      <c r="T30" s="71"/>
      <c r="U30" s="71"/>
      <c r="V30" s="71"/>
      <c r="W30" s="71"/>
      <c r="X30" s="71"/>
      <c r="Y30" s="71"/>
      <c r="Z30" s="71"/>
      <c r="AA30" s="71"/>
      <c r="AB30" s="71"/>
      <c r="AC30" s="71"/>
      <c r="AD30" s="71"/>
      <c r="AE30" s="71"/>
      <c r="AF30" s="72" t="str">
        <f>'4. MARCO LÓGICO'!E8</f>
        <v>Programa diseñado y convocatoria lanzada.</v>
      </c>
      <c r="AG30" s="72" t="str">
        <f>'4. MARCO LÓGICO'!F8</f>
        <v>100% del personal clave de las instituciones de Chile y México capacitado.</v>
      </c>
      <c r="AH30" s="71"/>
      <c r="AI30" s="71"/>
      <c r="AJ30" s="69"/>
    </row>
    <row r="31" spans="1:36" ht="81" customHeight="1">
      <c r="A31" s="25" t="str">
        <f>IF('4. MARCO LÓGICO'!B18="","Actividad 2.1","Actividad 2.1 — "&amp;'4. MARCO LÓGICO'!B18)</f>
        <v>Actividad 2.1 — Diseño curricular del programa formativo unificando los aspectos de vanguardia analítica en micotoxinas y el módulo transversal sobre perspectiva de inclusión y equidad.</v>
      </c>
      <c r="B31" s="15" t="s">
        <v>677</v>
      </c>
      <c r="C31" s="15" t="s">
        <v>403</v>
      </c>
      <c r="D31" s="26">
        <v>15000</v>
      </c>
      <c r="E31" s="26">
        <v>15000</v>
      </c>
      <c r="F31" s="26"/>
      <c r="G31" s="26"/>
      <c r="H31" s="15"/>
      <c r="I31" s="15"/>
      <c r="J31" s="15"/>
      <c r="K31" s="15"/>
      <c r="L31" s="15"/>
      <c r="M31" s="15"/>
      <c r="N31" s="15"/>
      <c r="O31" s="15"/>
      <c r="P31" s="15"/>
      <c r="Q31" s="15"/>
      <c r="R31" s="15"/>
      <c r="S31" s="15"/>
      <c r="T31" s="15" t="s">
        <v>430</v>
      </c>
      <c r="U31" s="15" t="s">
        <v>430</v>
      </c>
      <c r="V31" s="15" t="s">
        <v>430</v>
      </c>
      <c r="W31" s="15" t="s">
        <v>430</v>
      </c>
      <c r="X31" s="15"/>
      <c r="Y31" s="15"/>
      <c r="Z31" s="15"/>
      <c r="AA31" s="15"/>
      <c r="AB31" s="15"/>
      <c r="AC31" s="15"/>
      <c r="AD31" s="15"/>
      <c r="AE31" s="15"/>
      <c r="AF31" s="27"/>
      <c r="AG31" s="27"/>
      <c r="AH31" s="15"/>
      <c r="AI31" s="15"/>
      <c r="AJ31" s="1"/>
    </row>
    <row r="32" spans="1:36" ht="89.25" customHeight="1">
      <c r="A32" s="25" t="str">
        <f>IF('4. MARCO LÓGICO'!B19="","Actividad 2.2","Actividad 2.2 — "&amp;'4. MARCO LÓGICO'!B19)</f>
        <v>Actividad 2.2 — Ejecución de los talleres de capacitación teórico-prácticos dirigidos al personal profesional y técnico de las redes institucionales de ambos países, abordando efectos diferenciados en salud.</v>
      </c>
      <c r="B32" s="15" t="s">
        <v>678</v>
      </c>
      <c r="C32" s="15" t="s">
        <v>409</v>
      </c>
      <c r="D32" s="26">
        <v>5000</v>
      </c>
      <c r="E32" s="26">
        <v>5000</v>
      </c>
      <c r="F32" s="26"/>
      <c r="G32" s="26"/>
      <c r="H32" s="15"/>
      <c r="I32" s="15"/>
      <c r="J32" s="15"/>
      <c r="K32" s="15"/>
      <c r="L32" s="15"/>
      <c r="M32" s="15"/>
      <c r="N32" s="15"/>
      <c r="O32" s="15"/>
      <c r="P32" s="15"/>
      <c r="Q32" s="15"/>
      <c r="R32" s="15"/>
      <c r="S32" s="15"/>
      <c r="T32" s="15"/>
      <c r="U32" s="15"/>
      <c r="V32" s="15"/>
      <c r="W32" s="15"/>
      <c r="X32" s="15"/>
      <c r="Y32" s="15" t="s">
        <v>430</v>
      </c>
      <c r="Z32" s="15" t="s">
        <v>430</v>
      </c>
      <c r="AA32" s="15" t="s">
        <v>430</v>
      </c>
      <c r="AB32" s="15" t="s">
        <v>430</v>
      </c>
      <c r="AC32" s="15"/>
      <c r="AD32" s="15"/>
      <c r="AE32" s="15"/>
      <c r="AF32" s="27"/>
      <c r="AG32" s="27"/>
      <c r="AH32" s="27"/>
      <c r="AI32" s="27"/>
      <c r="AJ32" s="1"/>
    </row>
    <row r="33" spans="1:36" ht="69" customHeight="1">
      <c r="A33" s="22" t="str">
        <f>IF('4. MARCO LÓGICO'!B9="","RESULTADO 3","RESULTADO 3 — "&amp;'4. MARCO LÓGICO'!B9)</f>
        <v>RESULTADO 3 — Información técnica generada, sistematizada y difundida (línea base/catastro y análisis de riesgos) para el monitoreo de micotoxinas</v>
      </c>
      <c r="B33" s="69"/>
      <c r="C33" s="69"/>
      <c r="D33" s="70">
        <f>SUM(D34:D44)</f>
        <v>18000</v>
      </c>
      <c r="E33" s="70">
        <f>SUM(E34:E44)</f>
        <v>9200</v>
      </c>
      <c r="F33" s="70">
        <f>SUM(F34:F44)</f>
        <v>0</v>
      </c>
      <c r="G33" s="70">
        <f>SUM(G34:G44)</f>
        <v>0</v>
      </c>
      <c r="H33" s="71"/>
      <c r="I33" s="71"/>
      <c r="J33" s="71"/>
      <c r="K33" s="71"/>
      <c r="L33" s="71"/>
      <c r="M33" s="71"/>
      <c r="N33" s="71"/>
      <c r="O33" s="71"/>
      <c r="P33" s="71"/>
      <c r="Q33" s="71"/>
      <c r="R33" s="71"/>
      <c r="S33" s="71"/>
      <c r="T33" s="71"/>
      <c r="U33" s="71"/>
      <c r="V33" s="71"/>
      <c r="W33" s="71"/>
      <c r="X33" s="71"/>
      <c r="Y33" s="71"/>
      <c r="Z33" s="71"/>
      <c r="AA33" s="71"/>
      <c r="AB33" s="71"/>
      <c r="AC33" s="71"/>
      <c r="AD33" s="71"/>
      <c r="AE33" s="71"/>
      <c r="AF33" s="72" t="str">
        <f>'4. MARCO LÓGICO'!E9</f>
        <v>50% de las muestras recolectadas y analizadas.</v>
      </c>
      <c r="AG33" s="72" t="str">
        <f>'4. MARCO LÓGICO'!F9</f>
        <v>100% de las muestras procesadas, base de datos integrada y artículo científico enviado.</v>
      </c>
      <c r="AH33" s="71"/>
      <c r="AI33" s="71"/>
      <c r="AJ33" s="69"/>
    </row>
    <row r="34" spans="1:36" ht="50.25" customHeight="1">
      <c r="A34" s="25" t="str">
        <f>IF('4. MARCO LÓGICO'!B21="","Actividad 3.1","Actividad 3.1 — "&amp;'4. MARCO LÓGICO'!B21)</f>
        <v>Actividad 3.1 — Recopilación y estructuración final del dosier unificado de protocolos normalizados.</v>
      </c>
      <c r="B34" s="15" t="s">
        <v>679</v>
      </c>
      <c r="C34" s="15" t="s">
        <v>411</v>
      </c>
      <c r="D34" s="26">
        <v>500</v>
      </c>
      <c r="E34" s="26">
        <v>500</v>
      </c>
      <c r="F34" s="26"/>
      <c r="G34" s="26"/>
      <c r="H34" s="15"/>
      <c r="I34" s="15"/>
      <c r="J34" s="15"/>
      <c r="K34" s="15"/>
      <c r="L34" s="15"/>
      <c r="M34" s="15"/>
      <c r="N34" s="15"/>
      <c r="O34" s="15"/>
      <c r="P34" s="15"/>
      <c r="Q34" s="15"/>
      <c r="R34" s="15"/>
      <c r="S34" s="15" t="s">
        <v>430</v>
      </c>
      <c r="T34" s="15"/>
      <c r="U34" s="15"/>
      <c r="V34" s="15"/>
      <c r="W34" s="15"/>
      <c r="X34" s="15"/>
      <c r="Y34" s="15"/>
      <c r="Z34" s="15"/>
      <c r="AA34" s="15"/>
      <c r="AB34" s="15"/>
      <c r="AC34" s="15"/>
      <c r="AD34" s="15"/>
      <c r="AE34" s="15"/>
      <c r="AF34" s="27"/>
      <c r="AG34" s="27"/>
      <c r="AH34" s="15"/>
      <c r="AI34" s="15"/>
      <c r="AJ34" s="1"/>
    </row>
    <row r="35" spans="1:36" ht="50.25" customHeight="1">
      <c r="A35" s="25" t="str">
        <f>IF('4. MARCO LÓGICO'!B22="","Actividad 3.2","Actividad 3.2 — "&amp;'4. MARCO LÓGICO'!B22)</f>
        <v>Actividad 3.2 — Diseño metodológico del plan de muestreo</v>
      </c>
      <c r="B35" s="15" t="s">
        <v>680</v>
      </c>
      <c r="C35" s="15" t="s">
        <v>407</v>
      </c>
      <c r="D35" s="26">
        <v>0</v>
      </c>
      <c r="E35" s="26">
        <v>0</v>
      </c>
      <c r="F35" s="26"/>
      <c r="G35" s="26"/>
      <c r="H35" s="15"/>
      <c r="I35" s="15"/>
      <c r="J35" s="15"/>
      <c r="K35" s="15"/>
      <c r="L35" s="15"/>
      <c r="M35" s="15"/>
      <c r="N35" s="15"/>
      <c r="O35" s="15"/>
      <c r="P35" s="15"/>
      <c r="Q35" s="15"/>
      <c r="R35" s="15" t="s">
        <v>430</v>
      </c>
      <c r="S35" s="15"/>
      <c r="T35" s="15"/>
      <c r="U35" s="15"/>
      <c r="V35" s="15"/>
      <c r="W35" s="15"/>
      <c r="X35" s="15"/>
      <c r="Y35" s="15"/>
      <c r="Z35" s="15"/>
      <c r="AA35" s="15"/>
      <c r="AB35" s="15"/>
      <c r="AC35" s="15"/>
      <c r="AD35" s="15"/>
      <c r="AE35" s="15"/>
      <c r="AF35" s="27"/>
      <c r="AG35" s="27"/>
      <c r="AH35" s="27"/>
      <c r="AI35" s="27"/>
      <c r="AJ35" s="1"/>
    </row>
    <row r="36" spans="1:36" ht="50.25" customHeight="1">
      <c r="A36" s="25" t="str">
        <f>IF('4. MARCO LÓGICO'!B23="","Actividad 3.3","Actividad 3.3 — "&amp;'4. MARCO LÓGICO'!B23)</f>
        <v>Actividad 3.3 — Ejecución coordinada del plan de muestreo y procesamiento analítico de las matrices en terreno.</v>
      </c>
      <c r="B36" s="15" t="s">
        <v>681</v>
      </c>
      <c r="C36" s="15" t="s">
        <v>414</v>
      </c>
      <c r="D36" s="26">
        <v>500</v>
      </c>
      <c r="E36" s="26">
        <v>500</v>
      </c>
      <c r="F36" s="26"/>
      <c r="G36" s="26"/>
      <c r="H36" s="15"/>
      <c r="I36" s="15"/>
      <c r="J36" s="15"/>
      <c r="K36" s="15"/>
      <c r="L36" s="15"/>
      <c r="M36" s="15"/>
      <c r="N36" s="15"/>
      <c r="O36" s="15"/>
      <c r="P36" s="15"/>
      <c r="Q36" s="15"/>
      <c r="R36" s="15"/>
      <c r="S36" s="15" t="s">
        <v>430</v>
      </c>
      <c r="T36" s="15" t="s">
        <v>430</v>
      </c>
      <c r="U36" s="15" t="s">
        <v>430</v>
      </c>
      <c r="V36" s="15"/>
      <c r="W36" s="15"/>
      <c r="X36" s="15"/>
      <c r="Y36" s="15"/>
      <c r="Z36" s="15"/>
      <c r="AA36" s="15"/>
      <c r="AB36" s="15"/>
      <c r="AC36" s="15"/>
      <c r="AD36" s="15"/>
      <c r="AE36" s="15"/>
      <c r="AF36" s="27"/>
      <c r="AG36" s="27"/>
      <c r="AH36" s="27"/>
      <c r="AI36" s="27"/>
      <c r="AJ36" s="1"/>
    </row>
    <row r="37" spans="1:36" ht="42.75" customHeight="1">
      <c r="A37" s="24"/>
      <c r="B37" s="15" t="s">
        <v>682</v>
      </c>
      <c r="C37" s="15" t="s">
        <v>414</v>
      </c>
      <c r="D37" s="26">
        <v>5000</v>
      </c>
      <c r="E37" s="26">
        <v>5000</v>
      </c>
      <c r="F37" s="26"/>
      <c r="G37" s="26"/>
      <c r="H37" s="15"/>
      <c r="I37" s="15"/>
      <c r="J37" s="15"/>
      <c r="K37" s="15"/>
      <c r="L37" s="15"/>
      <c r="M37" s="15"/>
      <c r="N37" s="15"/>
      <c r="O37" s="15"/>
      <c r="P37" s="15"/>
      <c r="Q37" s="15"/>
      <c r="R37" s="15"/>
      <c r="S37" s="15" t="s">
        <v>430</v>
      </c>
      <c r="T37" s="15" t="s">
        <v>430</v>
      </c>
      <c r="U37" s="15" t="s">
        <v>430</v>
      </c>
      <c r="V37" s="15"/>
      <c r="W37" s="15"/>
      <c r="X37" s="15"/>
      <c r="Y37" s="15"/>
      <c r="Z37" s="15"/>
      <c r="AA37" s="15"/>
      <c r="AB37" s="15"/>
      <c r="AC37" s="15"/>
      <c r="AD37" s="15"/>
      <c r="AE37" s="15"/>
      <c r="AF37" s="27"/>
      <c r="AG37" s="27"/>
      <c r="AH37" s="27"/>
      <c r="AI37" s="27"/>
      <c r="AJ37" s="1"/>
    </row>
    <row r="38" spans="1:36" ht="42.75" customHeight="1">
      <c r="A38" s="15"/>
      <c r="B38" s="15" t="s">
        <v>669</v>
      </c>
      <c r="C38" s="15" t="s">
        <v>414</v>
      </c>
      <c r="D38" s="26">
        <v>2000</v>
      </c>
      <c r="E38" s="26">
        <v>2000</v>
      </c>
      <c r="F38" s="26"/>
      <c r="G38" s="26"/>
      <c r="H38" s="15"/>
      <c r="I38" s="15"/>
      <c r="J38" s="15"/>
      <c r="K38" s="15"/>
      <c r="L38" s="15"/>
      <c r="M38" s="15"/>
      <c r="N38" s="15"/>
      <c r="O38" s="15"/>
      <c r="P38" s="15"/>
      <c r="Q38" s="15"/>
      <c r="R38" s="15"/>
      <c r="S38" s="15" t="s">
        <v>430</v>
      </c>
      <c r="T38" s="15" t="s">
        <v>430</v>
      </c>
      <c r="U38" s="15" t="s">
        <v>430</v>
      </c>
      <c r="V38" s="15"/>
      <c r="W38" s="15"/>
      <c r="X38" s="15"/>
      <c r="Y38" s="15"/>
      <c r="Z38" s="15"/>
      <c r="AA38" s="15"/>
      <c r="AB38" s="15"/>
      <c r="AC38" s="15"/>
      <c r="AD38" s="15"/>
      <c r="AE38" s="15"/>
      <c r="AF38" s="27"/>
      <c r="AG38" s="27"/>
      <c r="AH38" s="15"/>
      <c r="AI38" s="15"/>
      <c r="AJ38" s="1"/>
    </row>
    <row r="39" spans="1:36" ht="72.75" customHeight="1">
      <c r="A39" s="25" t="str">
        <f>IF('4. MARCO LÓGICO'!B24="","Actividad 3.4","Actividad 3.4 — "&amp;'4. MARCO LÓGICO'!B24)</f>
        <v>Actividad 3.4 — Consolidación de los resultados analíticos en un catastro base y procesamiento estadístico bajo metodologías internacionales de análisis de riesgo de contaminantes alimentarios.</v>
      </c>
      <c r="B39" s="15" t="s">
        <v>680</v>
      </c>
      <c r="C39" s="15" t="s">
        <v>411</v>
      </c>
      <c r="D39" s="26">
        <v>0</v>
      </c>
      <c r="E39" s="26">
        <v>0</v>
      </c>
      <c r="F39" s="26"/>
      <c r="G39" s="26"/>
      <c r="H39" s="15"/>
      <c r="I39" s="15"/>
      <c r="J39" s="15"/>
      <c r="K39" s="15"/>
      <c r="L39" s="15"/>
      <c r="M39" s="15"/>
      <c r="N39" s="15"/>
      <c r="O39" s="15"/>
      <c r="P39" s="15"/>
      <c r="Q39" s="15"/>
      <c r="R39" s="15"/>
      <c r="S39" s="15"/>
      <c r="T39" s="15"/>
      <c r="U39" s="15" t="s">
        <v>430</v>
      </c>
      <c r="V39" s="15" t="s">
        <v>430</v>
      </c>
      <c r="W39" s="15"/>
      <c r="X39" s="15"/>
      <c r="Y39" s="15"/>
      <c r="Z39" s="15"/>
      <c r="AA39" s="15"/>
      <c r="AB39" s="15"/>
      <c r="AC39" s="15"/>
      <c r="AD39" s="15"/>
      <c r="AE39" s="15"/>
      <c r="AF39" s="27"/>
      <c r="AG39" s="27"/>
      <c r="AH39" s="27"/>
      <c r="AI39" s="27"/>
      <c r="AJ39" s="1"/>
    </row>
    <row r="40" spans="1:36" ht="55.5" customHeight="1">
      <c r="A40" s="25" t="str">
        <f>IF('4. MARCO LÓGICO'!B25="","Actividad 3.5","Actividad 3.5 — "&amp;'4. MARCO LÓGICO'!B25)</f>
        <v xml:space="preserve">Actividad 3.5 — Sistematización de hallazgos mediante la redacción de un manuscrito científico en modalidad enviado </v>
      </c>
      <c r="B40" s="15" t="s">
        <v>680</v>
      </c>
      <c r="C40" s="15" t="s">
        <v>411</v>
      </c>
      <c r="D40" s="26">
        <v>0</v>
      </c>
      <c r="E40" s="26">
        <v>0</v>
      </c>
      <c r="F40" s="26"/>
      <c r="G40" s="26"/>
      <c r="H40" s="15"/>
      <c r="I40" s="15"/>
      <c r="J40" s="15"/>
      <c r="K40" s="15"/>
      <c r="L40" s="15"/>
      <c r="M40" s="15"/>
      <c r="N40" s="15"/>
      <c r="O40" s="15"/>
      <c r="P40" s="15"/>
      <c r="Q40" s="15"/>
      <c r="R40" s="15"/>
      <c r="S40" s="15"/>
      <c r="T40" s="15"/>
      <c r="U40" s="15"/>
      <c r="V40" s="15" t="s">
        <v>430</v>
      </c>
      <c r="W40" s="15" t="s">
        <v>430</v>
      </c>
      <c r="X40" s="15"/>
      <c r="Y40" s="15"/>
      <c r="Z40" s="15"/>
      <c r="AA40" s="15"/>
      <c r="AB40" s="15"/>
      <c r="AC40" s="15"/>
      <c r="AD40" s="15"/>
      <c r="AE40" s="15"/>
      <c r="AF40" s="27"/>
      <c r="AG40" s="27"/>
      <c r="AH40" s="27"/>
      <c r="AI40" s="27"/>
      <c r="AJ40" s="1"/>
    </row>
    <row r="41" spans="1:36" ht="39.75" customHeight="1">
      <c r="A41" s="25" t="str">
        <f>IF('4. MARCO LÓGICO'!B26="","Actividad 3.6","Actividad 3.6 — "&amp;'4. MARCO LÓGICO'!B26)</f>
        <v>Actividad 3.6 — Seminario orientado a instancias académicas/públicas para la difusión de resultados del proyecto.</v>
      </c>
      <c r="B41" s="15" t="s">
        <v>683</v>
      </c>
      <c r="C41" s="15" t="s">
        <v>411</v>
      </c>
      <c r="D41" s="26">
        <v>4500</v>
      </c>
      <c r="E41" s="26"/>
      <c r="F41" s="26"/>
      <c r="G41" s="26"/>
      <c r="H41" s="15"/>
      <c r="I41" s="15"/>
      <c r="J41" s="15"/>
      <c r="K41" s="15"/>
      <c r="L41" s="15"/>
      <c r="M41" s="15"/>
      <c r="N41" s="15"/>
      <c r="O41" s="15"/>
      <c r="P41" s="15"/>
      <c r="Q41" s="15"/>
      <c r="R41" s="15"/>
      <c r="S41" s="15"/>
      <c r="T41" s="15"/>
      <c r="U41" s="15"/>
      <c r="V41" s="15"/>
      <c r="W41" s="15"/>
      <c r="X41" s="15"/>
      <c r="Y41" s="15"/>
      <c r="Z41" s="15"/>
      <c r="AA41" s="15"/>
      <c r="AB41" s="15"/>
      <c r="AC41" s="15" t="s">
        <v>430</v>
      </c>
      <c r="AD41" s="15"/>
      <c r="AE41" s="15"/>
      <c r="AF41" s="27"/>
      <c r="AG41" s="27"/>
      <c r="AH41" s="27"/>
      <c r="AI41" s="27"/>
      <c r="AJ41" s="1"/>
    </row>
    <row r="42" spans="1:36" ht="43.5" customHeight="1">
      <c r="A42" s="24"/>
      <c r="B42" s="15" t="s">
        <v>684</v>
      </c>
      <c r="C42" s="15" t="s">
        <v>411</v>
      </c>
      <c r="D42" s="26">
        <v>5500</v>
      </c>
      <c r="E42" s="26"/>
      <c r="F42" s="26"/>
      <c r="G42" s="26"/>
      <c r="H42" s="15"/>
      <c r="I42" s="15"/>
      <c r="J42" s="15"/>
      <c r="K42" s="15"/>
      <c r="L42" s="15"/>
      <c r="M42" s="15"/>
      <c r="N42" s="15"/>
      <c r="O42" s="15"/>
      <c r="P42" s="15"/>
      <c r="Q42" s="15"/>
      <c r="R42" s="15"/>
      <c r="S42" s="15"/>
      <c r="T42" s="15"/>
      <c r="U42" s="15"/>
      <c r="V42" s="15"/>
      <c r="W42" s="15"/>
      <c r="X42" s="15"/>
      <c r="Y42" s="15"/>
      <c r="Z42" s="15"/>
      <c r="AA42" s="15"/>
      <c r="AB42" s="15"/>
      <c r="AC42" s="15" t="s">
        <v>430</v>
      </c>
      <c r="AD42" s="15"/>
      <c r="AE42" s="15"/>
      <c r="AF42" s="27"/>
      <c r="AG42" s="27"/>
      <c r="AH42" s="27"/>
      <c r="AI42" s="27"/>
      <c r="AJ42" s="1"/>
    </row>
    <row r="43" spans="1:36" ht="24.75" customHeight="1">
      <c r="A43" s="24"/>
      <c r="B43" s="15" t="s">
        <v>685</v>
      </c>
      <c r="C43" s="15" t="s">
        <v>411</v>
      </c>
      <c r="D43" s="26">
        <v>0</v>
      </c>
      <c r="E43" s="26">
        <v>1000</v>
      </c>
      <c r="F43" s="26"/>
      <c r="G43" s="26"/>
      <c r="H43" s="15"/>
      <c r="I43" s="15"/>
      <c r="J43" s="15"/>
      <c r="K43" s="15"/>
      <c r="L43" s="15"/>
      <c r="M43" s="15"/>
      <c r="N43" s="15"/>
      <c r="O43" s="15"/>
      <c r="P43" s="15"/>
      <c r="Q43" s="15"/>
      <c r="R43" s="15"/>
      <c r="S43" s="15"/>
      <c r="T43" s="15"/>
      <c r="U43" s="15"/>
      <c r="V43" s="15"/>
      <c r="W43" s="15"/>
      <c r="X43" s="15"/>
      <c r="Y43" s="15"/>
      <c r="Z43" s="15"/>
      <c r="AA43" s="15"/>
      <c r="AB43" s="15"/>
      <c r="AC43" s="15" t="s">
        <v>430</v>
      </c>
      <c r="AD43" s="15"/>
      <c r="AE43" s="15"/>
      <c r="AF43" s="27"/>
      <c r="AG43" s="27"/>
      <c r="AH43" s="27"/>
      <c r="AI43" s="27"/>
      <c r="AJ43" s="1"/>
    </row>
    <row r="44" spans="1:36" ht="36" customHeight="1">
      <c r="A44" s="24"/>
      <c r="B44" s="15" t="s">
        <v>679</v>
      </c>
      <c r="C44" s="15" t="s">
        <v>411</v>
      </c>
      <c r="D44" s="26">
        <v>0</v>
      </c>
      <c r="E44" s="26">
        <v>200</v>
      </c>
      <c r="F44" s="26"/>
      <c r="G44" s="26"/>
      <c r="H44" s="15"/>
      <c r="I44" s="15"/>
      <c r="J44" s="15"/>
      <c r="K44" s="15"/>
      <c r="L44" s="15"/>
      <c r="M44" s="15"/>
      <c r="N44" s="15"/>
      <c r="O44" s="15"/>
      <c r="P44" s="15"/>
      <c r="Q44" s="15"/>
      <c r="R44" s="15"/>
      <c r="S44" s="15"/>
      <c r="T44" s="15"/>
      <c r="U44" s="15"/>
      <c r="V44" s="15"/>
      <c r="W44" s="15"/>
      <c r="X44" s="15"/>
      <c r="Y44" s="15"/>
      <c r="Z44" s="15"/>
      <c r="AA44" s="15"/>
      <c r="AB44" s="15"/>
      <c r="AC44" s="15" t="s">
        <v>430</v>
      </c>
      <c r="AD44" s="15"/>
      <c r="AE44" s="15"/>
      <c r="AF44" s="27"/>
      <c r="AG44" s="27"/>
      <c r="AH44" s="15"/>
      <c r="AI44" s="15"/>
      <c r="AJ44" s="1"/>
    </row>
    <row r="45" spans="1:36" ht="90" customHeight="1">
      <c r="A45" s="22" t="str">
        <f>IF('4. MARCO LÓGICO'!B10="","RESULTADO 4","RESULTADO 4 — "&amp;'4. MARCO LÓGICO'!B10)</f>
        <v>RESULTADO 4 — Modelo de vigilancia para la identificación de micotoxinas difundido para su replicabilidad y mejora continua en las instituciones vinculadas y en las agrupaciones productivas de cada pais.</v>
      </c>
      <c r="B45" s="69"/>
      <c r="C45" s="69"/>
      <c r="D45" s="70">
        <f>SUM(D46:D49)</f>
        <v>14200</v>
      </c>
      <c r="E45" s="70">
        <f>SUM(E46:E49)</f>
        <v>14200</v>
      </c>
      <c r="F45" s="70">
        <f>SUM(F46:F49)</f>
        <v>0</v>
      </c>
      <c r="G45" s="70">
        <f>SUM(G46:G49)</f>
        <v>0</v>
      </c>
      <c r="H45" s="71"/>
      <c r="I45" s="71"/>
      <c r="J45" s="71"/>
      <c r="K45" s="71"/>
      <c r="L45" s="71"/>
      <c r="M45" s="71"/>
      <c r="N45" s="71"/>
      <c r="O45" s="71"/>
      <c r="P45" s="71"/>
      <c r="Q45" s="71"/>
      <c r="R45" s="71"/>
      <c r="S45" s="71"/>
      <c r="T45" s="71"/>
      <c r="U45" s="71"/>
      <c r="V45" s="71"/>
      <c r="W45" s="71"/>
      <c r="X45" s="71"/>
      <c r="Y45" s="71"/>
      <c r="Z45" s="71"/>
      <c r="AA45" s="71"/>
      <c r="AB45" s="71"/>
      <c r="AC45" s="71"/>
      <c r="AD45" s="71"/>
      <c r="AE45" s="71"/>
      <c r="AF45" s="72" t="str">
        <f>'4. MARCO LÓGICO'!E10</f>
        <v>100% proyectado el mapa de ruta de la sistematización y 50% del avance de la misma.</v>
      </c>
      <c r="AG45" s="72" t="str">
        <f>'4. MARCO LÓGICO'!F10</f>
        <v>100% de la sistematización y al estrategia de socialización desarrollada y socializado por lo menos en un sectorial nacional (en ambos países) y en foro regional en América Latina.</v>
      </c>
      <c r="AH45" s="71"/>
      <c r="AI45" s="71"/>
      <c r="AJ45" s="69"/>
    </row>
    <row r="46" spans="1:36" ht="36.75" customHeight="1">
      <c r="A46" s="25" t="str">
        <f>IF('4. MARCO LÓGICO'!B28="","Actividad 4.1","Actividad 4.1 — "&amp;'4. MARCO LÓGICO'!B28)</f>
        <v xml:space="preserve">Actividad 4.1 — Elaboración material </v>
      </c>
      <c r="B46" s="15" t="s">
        <v>686</v>
      </c>
      <c r="C46" s="58" t="s">
        <v>411</v>
      </c>
      <c r="D46" s="26">
        <v>800</v>
      </c>
      <c r="E46" s="26">
        <v>800</v>
      </c>
      <c r="F46" s="59"/>
      <c r="G46" s="59"/>
      <c r="H46" s="15"/>
      <c r="I46" s="15"/>
      <c r="J46" s="15"/>
      <c r="K46" s="15"/>
      <c r="L46" s="15"/>
      <c r="M46" s="15"/>
      <c r="N46" s="15"/>
      <c r="O46" s="15"/>
      <c r="P46" s="15"/>
      <c r="Q46" s="15"/>
      <c r="R46" s="15"/>
      <c r="S46" s="15"/>
      <c r="T46" s="15"/>
      <c r="U46" s="15"/>
      <c r="V46" s="15"/>
      <c r="W46" s="15"/>
      <c r="X46" s="15"/>
      <c r="Y46" s="15"/>
      <c r="Z46" s="15"/>
      <c r="AA46" s="15"/>
      <c r="AB46" s="15"/>
      <c r="AC46" s="15"/>
      <c r="AD46" s="15" t="s">
        <v>430</v>
      </c>
      <c r="AE46" s="15"/>
      <c r="AF46" s="27"/>
      <c r="AG46" s="27"/>
      <c r="AH46" s="15"/>
      <c r="AI46" s="15"/>
      <c r="AJ46" s="1"/>
    </row>
    <row r="47" spans="1:36" ht="63.75" customHeight="1">
      <c r="A47" s="25" t="str">
        <f>IF('4. MARCO LÓGICO'!B29="","Actividad 4.2","Actividad 4.2 — "&amp;'4. MARCO LÓGICO'!B29)</f>
        <v xml:space="preserve">Actividad 4.2 — Desarrollo de cursos asincronicos de tecnicas de manejo para identificacion y prevencion de micotoxinas </v>
      </c>
      <c r="B47" s="15" t="s">
        <v>677</v>
      </c>
      <c r="C47" s="103" t="s">
        <v>409</v>
      </c>
      <c r="D47" s="26">
        <v>3900</v>
      </c>
      <c r="E47" s="26">
        <v>3900</v>
      </c>
      <c r="F47" s="55"/>
      <c r="G47" s="55"/>
      <c r="H47" s="57"/>
      <c r="I47" s="15"/>
      <c r="J47" s="15"/>
      <c r="K47" s="15"/>
      <c r="L47" s="15"/>
      <c r="M47" s="15"/>
      <c r="N47" s="15"/>
      <c r="O47" s="15"/>
      <c r="P47" s="15"/>
      <c r="Q47" s="15"/>
      <c r="R47" s="15"/>
      <c r="S47" s="15"/>
      <c r="T47" s="15"/>
      <c r="U47" s="15"/>
      <c r="V47" s="15"/>
      <c r="W47" s="15"/>
      <c r="X47" s="15"/>
      <c r="Y47" s="15"/>
      <c r="Z47" s="15"/>
      <c r="AA47" s="15"/>
      <c r="AB47" s="15"/>
      <c r="AC47" s="15"/>
      <c r="AD47" s="15" t="s">
        <v>430</v>
      </c>
      <c r="AE47" s="15"/>
      <c r="AF47" s="27"/>
      <c r="AG47" s="27"/>
      <c r="AH47" s="27"/>
      <c r="AI47" s="27"/>
      <c r="AJ47" s="1"/>
    </row>
    <row r="48" spans="1:36" ht="36.75" customHeight="1">
      <c r="A48" s="25" t="str">
        <f>IF('4. MARCO LÓGICO'!B30="","Actividad 4.3","Actividad 4.3 — "&amp;'4. MARCO LÓGICO'!B30)</f>
        <v>Actividad 4.3 — Seminario difusión en Chile</v>
      </c>
      <c r="B48" s="15" t="s">
        <v>687</v>
      </c>
      <c r="C48" s="54" t="s">
        <v>411</v>
      </c>
      <c r="D48" s="26">
        <v>9500</v>
      </c>
      <c r="E48" s="26"/>
      <c r="F48" s="60"/>
      <c r="G48" s="60"/>
      <c r="H48" s="15"/>
      <c r="I48" s="15"/>
      <c r="J48" s="15"/>
      <c r="K48" s="15"/>
      <c r="L48" s="15"/>
      <c r="M48" s="15"/>
      <c r="N48" s="15"/>
      <c r="O48" s="15"/>
      <c r="P48" s="15"/>
      <c r="Q48" s="15"/>
      <c r="R48" s="15"/>
      <c r="S48" s="15"/>
      <c r="T48" s="15"/>
      <c r="U48" s="15"/>
      <c r="V48" s="15"/>
      <c r="W48" s="15"/>
      <c r="X48" s="15"/>
      <c r="Y48" s="15"/>
      <c r="Z48" s="15"/>
      <c r="AA48" s="15"/>
      <c r="AB48" s="15"/>
      <c r="AC48" s="15"/>
      <c r="AD48" s="15"/>
      <c r="AE48" s="15" t="s">
        <v>430</v>
      </c>
      <c r="AF48" s="27"/>
      <c r="AG48" s="27"/>
      <c r="AH48" s="27"/>
      <c r="AI48" s="27"/>
      <c r="AJ48" s="1"/>
    </row>
    <row r="49" spans="1:36" ht="36.75" customHeight="1">
      <c r="A49" s="25" t="str">
        <f>IF('4. MARCO LÓGICO'!B31="","Actividad 4.4","Actividad 4.4 — "&amp;'4. MARCO LÓGICO'!B31)</f>
        <v>Actividad 4.4 — Seminario Difusión en México</v>
      </c>
      <c r="B49" s="15" t="s">
        <v>687</v>
      </c>
      <c r="C49" s="15" t="s">
        <v>411</v>
      </c>
      <c r="D49" s="26"/>
      <c r="E49" s="26">
        <v>9500</v>
      </c>
      <c r="F49" s="26"/>
      <c r="G49" s="26"/>
      <c r="H49" s="15"/>
      <c r="I49" s="15"/>
      <c r="J49" s="15"/>
      <c r="K49" s="15"/>
      <c r="L49" s="15"/>
      <c r="M49" s="15"/>
      <c r="N49" s="15"/>
      <c r="O49" s="15"/>
      <c r="P49" s="15"/>
      <c r="Q49" s="15"/>
      <c r="R49" s="15"/>
      <c r="S49" s="15"/>
      <c r="T49" s="15"/>
      <c r="U49" s="15"/>
      <c r="V49" s="15"/>
      <c r="W49" s="15"/>
      <c r="X49" s="15"/>
      <c r="Y49" s="15"/>
      <c r="Z49" s="15"/>
      <c r="AA49" s="15"/>
      <c r="AB49" s="15"/>
      <c r="AC49" s="15"/>
      <c r="AD49" s="15"/>
      <c r="AE49" s="15" t="s">
        <v>430</v>
      </c>
      <c r="AF49" s="27"/>
      <c r="AG49" s="27"/>
      <c r="AH49" s="27"/>
      <c r="AI49" s="27"/>
      <c r="AJ49" s="1"/>
    </row>
    <row r="50" spans="1:36" ht="14.5">
      <c r="A50" s="182" t="s">
        <v>470</v>
      </c>
      <c r="B50" s="183"/>
      <c r="C50" s="184"/>
      <c r="D50" s="23">
        <f>SUM(D8+D30+D33+D45)</f>
        <v>132900</v>
      </c>
      <c r="E50" s="23">
        <f>SUM(E8+E30+E33+E45)</f>
        <v>117100</v>
      </c>
      <c r="F50" s="23">
        <f>SUM(F8+F30+F33+F45)</f>
        <v>0</v>
      </c>
      <c r="G50" s="23">
        <f>SUM(G8+G30+G33+G45)</f>
        <v>0</v>
      </c>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row>
    <row r="51" spans="1:36" ht="24" customHeight="1">
      <c r="A51" s="179" t="s">
        <v>476</v>
      </c>
      <c r="B51" s="180"/>
      <c r="C51" s="181"/>
      <c r="D51" s="38">
        <f>SUM(D50:G50)</f>
        <v>250000</v>
      </c>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row>
    <row r="52" spans="1:36" ht="24" customHeight="1">
      <c r="A52" s="176" t="s">
        <v>479</v>
      </c>
      <c r="B52" s="177"/>
      <c r="C52" s="178"/>
      <c r="D52" s="38">
        <f>SUM(D50:E50)</f>
        <v>250000</v>
      </c>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row>
    <row r="53" spans="1:36"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row>
    <row r="54" spans="1:36" ht="15" customHeight="1">
      <c r="A54" s="172" t="s">
        <v>484</v>
      </c>
      <c r="B54" s="107"/>
      <c r="C54" s="107"/>
      <c r="D54" s="107"/>
      <c r="E54" s="107"/>
      <c r="F54" s="173"/>
      <c r="G54" s="108"/>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row>
    <row r="55" spans="1:36" ht="27.75" customHeight="1">
      <c r="A55" s="17" t="s">
        <v>485</v>
      </c>
      <c r="B55" s="1"/>
      <c r="C55" s="1"/>
      <c r="D55" s="39">
        <f>D52</f>
        <v>250000</v>
      </c>
      <c r="E55" s="40" t="str">
        <f>IF(D52&lt;=250000,"CUMPLE","EXCEDE EL MÁXIMO")</f>
        <v>CUMPLE</v>
      </c>
      <c r="F55" s="73"/>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row>
    <row r="56" spans="1:36" ht="37.5" customHeight="1">
      <c r="A56" s="17" t="s">
        <v>486</v>
      </c>
      <c r="B56" s="1"/>
      <c r="C56" s="1"/>
      <c r="D56" s="39">
        <f>SUMIF($C$8:$C$49,"Estudios / Consultoría",$D$8:$D$49)+SUMIF($C$8:$C$49,"Estudios / Consultoría",$E$8:$E$49)</f>
        <v>30000</v>
      </c>
      <c r="E56" s="40" t="str">
        <f>IF(D52=0,"—",IF(D56/D52&lt;=0.25,"CUMPLE","EXCEDE EL 25%"))</f>
        <v>CUMPLE</v>
      </c>
      <c r="F56" s="40"/>
      <c r="G56" s="41">
        <f>IF(D52=0,0,D56/D52)</f>
        <v>0.12</v>
      </c>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row>
    <row r="57" spans="1:36" ht="33" customHeight="1">
      <c r="A57" s="17" t="s">
        <v>487</v>
      </c>
      <c r="B57" s="1"/>
      <c r="C57" s="1"/>
      <c r="D57" s="39">
        <f>SUMIF($C$8:$C$49,"Equipamiento",$D$8:$D$49)+SUMIF($C$8:$C$49,"Equipamiento",$E$8:$E$49)</f>
        <v>18000</v>
      </c>
      <c r="E57" s="40" t="str">
        <f>IF(D52=0,"—",IF(D57/D52&lt;=0.25,"CUMPLE","EXCEDE EL 25%"))</f>
        <v>CUMPLE</v>
      </c>
      <c r="F57" s="40"/>
      <c r="G57" s="41">
        <f>IF(D52=0,0,D57/D52)</f>
        <v>7.1999999999999995E-2</v>
      </c>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row>
    <row r="58" spans="1:36" ht="27.75" customHeight="1">
      <c r="A58" s="42"/>
      <c r="B58" s="1"/>
      <c r="C58" s="1"/>
      <c r="D58" s="43"/>
      <c r="E58" s="44"/>
      <c r="F58" s="44"/>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row>
    <row r="59" spans="1:3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row>
    <row r="60" spans="1:3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row>
    <row r="61" spans="1:3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row>
    <row r="62" spans="1:3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row>
    <row r="63" spans="1:3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row>
    <row r="64" spans="1:3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row>
    <row r="65" spans="1:3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row>
    <row r="66" spans="1:3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row>
    <row r="67" spans="1:3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row>
    <row r="68" spans="1:3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row>
    <row r="69" spans="1:3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row>
    <row r="70" spans="1:3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row>
    <row r="71" spans="1:3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row>
    <row r="72" spans="1:3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row>
    <row r="73" spans="1:3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row>
    <row r="74" spans="1:3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row>
    <row r="75" spans="1:3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row>
    <row r="76" spans="1:3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row>
    <row r="77" spans="1:3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row>
    <row r="78" spans="1:3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row>
    <row r="79" spans="1:3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row>
    <row r="80" spans="1:3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row>
    <row r="81" spans="1:3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row>
    <row r="82" spans="1:3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row>
    <row r="83" spans="1:3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row>
    <row r="84" spans="1:3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row>
    <row r="85" spans="1:3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row>
    <row r="86" spans="1:3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row>
    <row r="87" spans="1:3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row>
    <row r="88" spans="1:3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row>
    <row r="89" spans="1:3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row>
    <row r="90" spans="1:3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row>
    <row r="91" spans="1:3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row>
    <row r="92" spans="1:3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row>
    <row r="93" spans="1:3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row>
    <row r="94" spans="1:3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row>
    <row r="95" spans="1:3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row>
    <row r="96" spans="1:3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row>
    <row r="97" spans="1:3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row>
    <row r="98" spans="1:3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row>
    <row r="99" spans="1:3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row>
    <row r="100" spans="1:3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row>
    <row r="101" spans="1:3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row>
    <row r="102" spans="1:3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row>
    <row r="103" spans="1:3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row>
    <row r="104" spans="1:3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row>
    <row r="105" spans="1:3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row>
    <row r="106" spans="1:3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row>
    <row r="107" spans="1:3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row>
    <row r="108" spans="1:3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row>
    <row r="109" spans="1:3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row>
    <row r="110" spans="1:3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row>
    <row r="111" spans="1:3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row>
    <row r="112" spans="1:3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row>
    <row r="113" spans="1:3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row>
    <row r="114" spans="1:3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row>
    <row r="115" spans="1:3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row>
    <row r="116" spans="1:3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row>
    <row r="117" spans="1:3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row>
    <row r="118" spans="1:3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row>
    <row r="119" spans="1:3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row>
    <row r="120" spans="1:3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row>
    <row r="121" spans="1:3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row>
    <row r="122" spans="1:3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row>
    <row r="123" spans="1:3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row>
    <row r="124" spans="1:3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row>
    <row r="125" spans="1:3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row>
    <row r="126" spans="1:3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row>
    <row r="127" spans="1:3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row>
    <row r="128" spans="1:3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row>
    <row r="129" spans="1:3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row>
    <row r="130" spans="1:3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row>
    <row r="131" spans="1:3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row>
    <row r="132" spans="1:3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row>
    <row r="133" spans="1:3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row>
    <row r="134" spans="1:3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row>
    <row r="135" spans="1:3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row>
    <row r="136" spans="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row>
    <row r="137" spans="1:3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row>
    <row r="138" spans="1:3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row>
    <row r="139" spans="1:3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row>
    <row r="140" spans="1:3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row>
    <row r="141" spans="1:3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row>
    <row r="142" spans="1:3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row>
    <row r="143" spans="1:3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row>
    <row r="144" spans="1:3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row>
    <row r="145" spans="1:3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row>
    <row r="146" spans="1:3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row>
    <row r="147" spans="1:3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row>
    <row r="148" spans="1:3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row>
    <row r="149" spans="1:3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row>
    <row r="150" spans="1:3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row>
    <row r="151" spans="1:3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row>
    <row r="152" spans="1:3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row>
    <row r="153" spans="1:3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row>
    <row r="154" spans="1:3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row>
    <row r="155" spans="1:3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row>
    <row r="156" spans="1:3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row>
    <row r="157" spans="1:3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row>
    <row r="158" spans="1:3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row>
    <row r="159" spans="1:3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row>
    <row r="160" spans="1:3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row>
    <row r="161" spans="1:3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row>
    <row r="162" spans="1:3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row>
    <row r="163" spans="1:3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row>
    <row r="164" spans="1:3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row>
    <row r="165" spans="1:3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row>
    <row r="166" spans="1:3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row>
    <row r="167" spans="1:3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row>
    <row r="168" spans="1:3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row>
    <row r="169" spans="1:3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row>
    <row r="170" spans="1:3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row>
    <row r="171" spans="1:3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row>
    <row r="172" spans="1:3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row>
    <row r="173" spans="1:3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row>
    <row r="174" spans="1:3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row>
    <row r="175" spans="1:3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row>
    <row r="176" spans="1:3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row>
    <row r="177" spans="1:3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row>
    <row r="178" spans="1:3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row>
    <row r="179" spans="1:3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row>
    <row r="180" spans="1:3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row>
    <row r="181" spans="1:3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row>
    <row r="182" spans="1:3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row>
    <row r="183" spans="1:3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row>
    <row r="184" spans="1:3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row>
    <row r="185" spans="1:3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row>
    <row r="186" spans="1:3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row>
    <row r="187" spans="1:3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row>
    <row r="188" spans="1:3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row>
    <row r="189" spans="1:3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row>
    <row r="190" spans="1:3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row>
    <row r="191" spans="1:3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row>
    <row r="192" spans="1:3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row>
    <row r="193" spans="1:3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row>
    <row r="194" spans="1:3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row>
    <row r="195" spans="1:3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row>
    <row r="196" spans="1:3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row>
    <row r="197" spans="1:3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row>
    <row r="198" spans="1:3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row>
    <row r="199" spans="1:3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row>
    <row r="200" spans="1:3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row>
    <row r="201" spans="1:3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row>
    <row r="202" spans="1:3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row>
    <row r="203" spans="1:3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row>
    <row r="204" spans="1:3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row>
    <row r="205" spans="1:3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row>
    <row r="206" spans="1:3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row>
    <row r="207" spans="1:3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row>
    <row r="208" spans="1:3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row>
    <row r="209" spans="1:3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row>
    <row r="210" spans="1:3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row>
    <row r="211" spans="1:3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row>
    <row r="212" spans="1:3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row>
    <row r="213" spans="1:3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row>
    <row r="214" spans="1:3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row>
    <row r="215" spans="1:3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row>
    <row r="216" spans="1:3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row>
    <row r="217" spans="1:3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row>
    <row r="218" spans="1:3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row>
    <row r="219" spans="1:3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row>
    <row r="220" spans="1:3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row>
    <row r="221" spans="1:3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row>
    <row r="222" spans="1:3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row>
    <row r="223" spans="1:3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row>
    <row r="224" spans="1:3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row>
    <row r="225" spans="1:3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row>
    <row r="226" spans="1:3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row>
    <row r="227" spans="1:3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row>
    <row r="228" spans="1:3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row>
    <row r="229" spans="1:3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row>
    <row r="230" spans="1:3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row>
    <row r="231" spans="1:3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row>
    <row r="232" spans="1:3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row>
    <row r="233" spans="1:3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row>
    <row r="234" spans="1:3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row>
    <row r="235" spans="1:3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row>
    <row r="236" spans="1: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row>
    <row r="237" spans="1:3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row>
    <row r="238" spans="1:3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row>
    <row r="239" spans="1:3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row>
    <row r="240" spans="1:3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row>
    <row r="241" spans="1:3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row>
    <row r="242" spans="1:3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row>
    <row r="243" spans="1:3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row>
    <row r="244" spans="1:3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row>
    <row r="245" spans="1:3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row>
    <row r="246" spans="1:3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row>
    <row r="247" spans="1:3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row>
    <row r="248" spans="1:3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row>
    <row r="249" spans="1:3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row>
    <row r="250" spans="1:3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row>
    <row r="251" spans="1:3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row>
    <row r="252" spans="1:3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row>
    <row r="253" spans="1:3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row>
    <row r="254" spans="1:3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row>
    <row r="255" spans="1:3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row>
    <row r="256" spans="1:3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row>
    <row r="257" spans="1:3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row>
    <row r="258" spans="1:36" ht="15.75" customHeight="1"/>
    <row r="259" spans="1:36" ht="15.75" customHeight="1"/>
    <row r="260" spans="1:36" ht="15.75" customHeight="1"/>
    <row r="261" spans="1:36" ht="15.75" customHeight="1"/>
    <row r="262" spans="1:36" ht="15.75" customHeight="1"/>
    <row r="263" spans="1:36" ht="15.75" customHeight="1"/>
    <row r="264" spans="1:36" ht="15.75" customHeight="1"/>
    <row r="265" spans="1:36" ht="15.75" customHeight="1"/>
    <row r="266" spans="1:36" ht="15.75" customHeight="1"/>
    <row r="267" spans="1:36" ht="15.75" customHeight="1"/>
    <row r="268" spans="1:36" ht="15.75" customHeight="1"/>
    <row r="269" spans="1:36" ht="15.75" customHeight="1"/>
    <row r="270" spans="1:36" ht="15.75" customHeight="1"/>
    <row r="271" spans="1:36" ht="15.75" customHeight="1"/>
    <row r="272" spans="1:36"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sheetData>
  <mergeCells count="19">
    <mergeCell ref="A1:AJ1"/>
    <mergeCell ref="AG6:AG7"/>
    <mergeCell ref="AH6:AH7"/>
    <mergeCell ref="AJ6:AJ7"/>
    <mergeCell ref="B2:M2"/>
    <mergeCell ref="B3:M3"/>
    <mergeCell ref="B4:M4"/>
    <mergeCell ref="B6:B7"/>
    <mergeCell ref="C6:C7"/>
    <mergeCell ref="AI6:AI7"/>
    <mergeCell ref="D6:G6"/>
    <mergeCell ref="H6:S6"/>
    <mergeCell ref="A54:G54"/>
    <mergeCell ref="T6:AE6"/>
    <mergeCell ref="AF6:AF7"/>
    <mergeCell ref="A52:C52"/>
    <mergeCell ref="A51:C51"/>
    <mergeCell ref="A50:C50"/>
    <mergeCell ref="A6:A7"/>
  </mergeCells>
  <dataValidations count="2">
    <dataValidation type="list" allowBlank="1" sqref="C8:C49" xr:uid="{00000000-0002-0000-0500-000000000000}">
      <formula1>L_MODALIDADES</formula1>
    </dataValidation>
    <dataValidation type="list" allowBlank="1" sqref="H8:AE49" xr:uid="{00000000-0002-0000-0500-000001000000}">
      <formula1>"X"</formula1>
    </dataValidation>
  </dataValidations>
  <pageMargins left="0.75" right="0.75" top="1" bottom="1"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1:D999"/>
  <sheetViews>
    <sheetView tabSelected="1" zoomScaleNormal="100" workbookViewId="0">
      <selection activeCell="B8" sqref="B8"/>
    </sheetView>
  </sheetViews>
  <sheetFormatPr baseColWidth="10" defaultColWidth="14.453125" defaultRowHeight="15" customHeight="1"/>
  <cols>
    <col min="1" max="1" width="38" customWidth="1"/>
    <col min="2" max="2" width="100" customWidth="1"/>
    <col min="3" max="4" width="8.7265625" style="75" customWidth="1"/>
    <col min="5" max="6" width="8.7265625" customWidth="1"/>
  </cols>
  <sheetData>
    <row r="1" spans="1:4" ht="27.75" customHeight="1">
      <c r="A1" s="122" t="s">
        <v>171</v>
      </c>
      <c r="B1" s="108"/>
    </row>
    <row r="2" spans="1:4" ht="18" customHeight="1">
      <c r="A2" s="123" t="s">
        <v>173</v>
      </c>
      <c r="B2" s="108"/>
    </row>
    <row r="3" spans="1:4" ht="27.75" customHeight="1">
      <c r="A3" s="112" t="s">
        <v>175</v>
      </c>
      <c r="B3" s="113"/>
    </row>
    <row r="4" spans="1:4" ht="14.25" customHeight="1">
      <c r="A4" s="1"/>
      <c r="B4" s="1"/>
    </row>
    <row r="5" spans="1:4" ht="39.75" customHeight="1">
      <c r="A5" s="7" t="s">
        <v>67</v>
      </c>
      <c r="B5" s="19" t="str">
        <f>'1. IDENTIFICACIÓN'!B6</f>
        <v>Alianza estratégica para el fortalecimiento de las capacidades de vigilancia de micotoxinas en Chile y México: una mirada hacia la salud pública y la seguridad alimentaria</v>
      </c>
    </row>
    <row r="6" spans="1:4" ht="30" customHeight="1">
      <c r="A6" s="6" t="s">
        <v>177</v>
      </c>
      <c r="B6" s="19" t="str">
        <f>'1. IDENTIFICACIÓN'!B25</f>
        <v>Secretaría Regional Ministerial (Seremi) de Salud, Región Metropolitana (RM)</v>
      </c>
    </row>
    <row r="7" spans="1:4" ht="30" customHeight="1">
      <c r="A7" s="4" t="s">
        <v>178</v>
      </c>
      <c r="B7" s="19" t="str">
        <f>'1. IDENTIFICACIÓN'!B13</f>
        <v>Centro de Investigación en Alimentación y Desarrollo A.C. (CIAD)</v>
      </c>
    </row>
    <row r="8" spans="1:4" ht="24" customHeight="1">
      <c r="A8" s="7" t="s">
        <v>180</v>
      </c>
      <c r="B8" s="19" t="str">
        <f>'1. IDENTIFICACIÓN'!B7</f>
        <v>3. Ciencia, Tecnología e Innovación</v>
      </c>
    </row>
    <row r="9" spans="1:4" ht="60" customHeight="1">
      <c r="A9" s="7" t="s">
        <v>182</v>
      </c>
      <c r="B9" s="19" t="str">
        <f>'4. MARCO LÓGICO'!B4</f>
        <v>Contribuir a la disminuci{on de los riesgos asociados a la exposición a micotoxinas en la salud pública y al fortalecimienot de las sguridad alimentaria en Chile y México</v>
      </c>
    </row>
    <row r="10" spans="1:4" ht="60" customHeight="1">
      <c r="A10" s="7" t="s">
        <v>183</v>
      </c>
      <c r="B10" s="19" t="str">
        <f>'4. MARCO LÓGICO'!B5</f>
        <v>Los porgramas nacionales de vigilancia de micotoxinas en productos de alto consumo en Chile y México operan con capacidades técnicas, instrumentales y humanas según estandares internacionales --Especificamente: Aflatoxinas totales (AFLAT), ocratoxina A (OTA), fumonisina, deoxinivalenol (DON) y zearalenona (ZEN) en matrices agroalimentarias (harinas de trigo, harina de maíz, ají seco, merkén y legumbres)--</v>
      </c>
    </row>
    <row r="11" spans="1:4" ht="79.5" customHeight="1">
      <c r="A11" s="7" t="s">
        <v>184</v>
      </c>
      <c r="B11" s="19" t="str">
        <f>IF('4. MARCO LÓGICO'!B7="","","R1: "&amp;'4. MARCO LÓGICO'!B7)&amp;IF('4. MARCO LÓGICO'!B8="","",IF('4. MARCO LÓGICO'!B7="","",CHAR(10))&amp;"R2: "&amp;'4. MARCO LÓGICO'!B8)&amp;IF('4. MARCO LÓGICO'!B9="","",CHAR(10)&amp;"R3: "&amp;'4. MARCO LÓGICO'!B9)&amp;IF('4. MARCO LÓGICO'!B10="","",CHAR(10)&amp;"R4: "&amp;'4. MARCO LÓGICO'!B10)</f>
        <v>R1: Métodos de análisis validados e implementados para el ensayo de Aflatoxinas totales, Ocratoxina A, Fumonisina, DON y ZEN en muestras de ají seco y harina de trigo y maíz. 
R2: Profesionales del sector salud capacitados con enfoque de inclusión y equidad sobre los efectos diferenciados de las micotoxinas en la salud
R3: Información técnica generada, sistematizada y difundida (línea base/catastro y análisis de riesgos) para el monitoreo de micotoxinas
R4: Modelo de vigilancia para la identificación de micotoxinas difundido para su replicabilidad y mejora continua en las instituciones vinculadas y en las agrupaciones productivas de cada pais.</v>
      </c>
    </row>
    <row r="12" spans="1:4" ht="33" customHeight="1">
      <c r="A12" s="7" t="s">
        <v>189</v>
      </c>
      <c r="B12" s="65">
        <f>'5. POG'!D52</f>
        <v>250000</v>
      </c>
    </row>
    <row r="13" spans="1:4" ht="21.75" customHeight="1">
      <c r="A13" s="7" t="s">
        <v>192</v>
      </c>
      <c r="B13" s="20" t="str">
        <f>IF('1. IDENTIFICACIÓN'!B11="","",'1. IDENTIFICACIÓN'!B11&amp;" meses")</f>
        <v>24 meses</v>
      </c>
    </row>
    <row r="14" spans="1:4" ht="31.5" customHeight="1">
      <c r="A14" s="7" t="s">
        <v>194</v>
      </c>
      <c r="B14" s="20" t="str" cm="1">
        <f t="array" ref="B14:D14">'3. ESTRUCTURACIÓN'!B58:D58</f>
        <v>1 - Importante (Perspectiva comunitaria/sectorial)</v>
      </c>
      <c r="C14" s="75">
        <v>0</v>
      </c>
      <c r="D14" s="75">
        <v>0</v>
      </c>
    </row>
    <row r="15" spans="1:4" ht="21.75" customHeight="1">
      <c r="A15" s="7" t="s">
        <v>198</v>
      </c>
      <c r="B15" s="64">
        <f>'3. ESTRUCTURACIÓN'!C37</f>
        <v>69571833</v>
      </c>
    </row>
    <row r="16" spans="1:4" ht="21.75" customHeight="1">
      <c r="A16" s="7" t="s">
        <v>200</v>
      </c>
      <c r="B16" s="64">
        <f>'3. ESTRUCTURACIÓN'!D37</f>
        <v>74997748</v>
      </c>
    </row>
    <row r="17" spans="1:2" ht="21.75" customHeight="1">
      <c r="A17" s="7" t="s">
        <v>203</v>
      </c>
      <c r="B17" s="64">
        <f>SUM('3. ESTRUCTURACIÓN'!C37,'3. ESTRUCTURACIÓN'!D37)</f>
        <v>144569581</v>
      </c>
    </row>
    <row r="18" spans="1:2" ht="14.25" customHeight="1">
      <c r="A18" s="7" t="s">
        <v>94</v>
      </c>
      <c r="B18" s="64" t="str">
        <f>'1. IDENTIFICACIÓN'!B8</f>
        <v>ODS 3. Salud y bienestar</v>
      </c>
    </row>
    <row r="19" spans="1:2" ht="14.25" customHeight="1">
      <c r="A19" s="7" t="s">
        <v>98</v>
      </c>
      <c r="B19" s="64" t="str">
        <f>'1. IDENTIFICACIÓN'!B9</f>
        <v>Meta 3.9 — Reducir las muertes por productos químicos peligrosos y contaminación del aire, agua y suelo</v>
      </c>
    </row>
    <row r="20" spans="1:2" ht="14.25" customHeight="1">
      <c r="A20" s="7" t="s">
        <v>101</v>
      </c>
      <c r="B20" s="64" t="str">
        <f>'1. IDENTIFICACIÓN'!B10</f>
        <v>ODS 5. Igualdad de género</v>
      </c>
    </row>
    <row r="21" spans="1:2" ht="14.25" customHeight="1">
      <c r="A21" s="1"/>
      <c r="B21" s="1"/>
    </row>
    <row r="22" spans="1:2" ht="14.25" customHeight="1">
      <c r="A22" s="1"/>
      <c r="B22" s="1"/>
    </row>
    <row r="23" spans="1:2" ht="14.25" customHeight="1">
      <c r="A23" s="1"/>
      <c r="B23" s="1"/>
    </row>
    <row r="24" spans="1:2" ht="14.25" customHeight="1">
      <c r="A24" s="1"/>
      <c r="B24" s="1"/>
    </row>
    <row r="25" spans="1:2" ht="14.25" customHeight="1">
      <c r="A25" s="1"/>
      <c r="B25" s="1"/>
    </row>
    <row r="26" spans="1:2" ht="14.25" customHeight="1">
      <c r="A26" s="1"/>
      <c r="B26" s="1"/>
    </row>
    <row r="27" spans="1:2" ht="14.25" customHeight="1">
      <c r="A27" s="1"/>
      <c r="B27" s="1"/>
    </row>
    <row r="28" spans="1:2" ht="14.25" customHeight="1">
      <c r="A28" s="1"/>
      <c r="B28" s="1"/>
    </row>
    <row r="29" spans="1:2" ht="14.25" customHeight="1">
      <c r="A29" s="1"/>
      <c r="B29" s="1"/>
    </row>
    <row r="30" spans="1:2" ht="14.25" customHeight="1">
      <c r="A30" s="1"/>
      <c r="B30" s="1"/>
    </row>
    <row r="31" spans="1:2" ht="14.25" customHeight="1">
      <c r="A31" s="1"/>
      <c r="B31" s="1"/>
    </row>
    <row r="32" spans="1:2" ht="14.25" customHeight="1">
      <c r="A32" s="1"/>
      <c r="B32" s="1"/>
    </row>
    <row r="33" spans="1:2" ht="14.25" customHeight="1">
      <c r="A33" s="1"/>
      <c r="B33" s="1"/>
    </row>
    <row r="34" spans="1:2" ht="14.25" customHeight="1">
      <c r="A34" s="1"/>
      <c r="B34" s="1"/>
    </row>
    <row r="35" spans="1:2" ht="14.25" customHeight="1">
      <c r="A35" s="1"/>
      <c r="B35" s="1"/>
    </row>
    <row r="36" spans="1:2" ht="14.25" customHeight="1">
      <c r="A36" s="1"/>
      <c r="B36" s="1"/>
    </row>
    <row r="37" spans="1:2" ht="14.25" customHeight="1">
      <c r="A37" s="1"/>
      <c r="B37" s="1"/>
    </row>
    <row r="38" spans="1:2" ht="14.25" customHeight="1">
      <c r="A38" s="1"/>
      <c r="B38" s="1"/>
    </row>
    <row r="39" spans="1:2" ht="14.25" customHeight="1">
      <c r="A39" s="1"/>
      <c r="B39" s="1"/>
    </row>
    <row r="40" spans="1:2" ht="14.25" customHeight="1">
      <c r="A40" s="1"/>
      <c r="B40" s="1"/>
    </row>
    <row r="41" spans="1:2" ht="14.25" customHeight="1">
      <c r="A41" s="1"/>
      <c r="B41" s="1"/>
    </row>
    <row r="42" spans="1:2" ht="14.25" customHeight="1">
      <c r="A42" s="1"/>
      <c r="B42" s="1"/>
    </row>
    <row r="43" spans="1:2" ht="14.25" customHeight="1">
      <c r="A43" s="1"/>
      <c r="B43" s="1"/>
    </row>
    <row r="44" spans="1:2" ht="14.25" customHeight="1">
      <c r="A44" s="1"/>
      <c r="B44" s="1"/>
    </row>
    <row r="45" spans="1:2" ht="14.25" customHeight="1">
      <c r="A45" s="1"/>
      <c r="B45" s="1"/>
    </row>
    <row r="46" spans="1:2" ht="14.25" customHeight="1">
      <c r="A46" s="1"/>
      <c r="B46" s="1"/>
    </row>
    <row r="47" spans="1:2" ht="14.25" customHeight="1">
      <c r="A47" s="1"/>
      <c r="B47" s="1"/>
    </row>
    <row r="48" spans="1:2" ht="14.25" customHeight="1">
      <c r="A48" s="1"/>
      <c r="B48" s="1"/>
    </row>
    <row r="49" spans="1:2" ht="14.25" customHeight="1">
      <c r="A49" s="1"/>
      <c r="B49" s="1"/>
    </row>
    <row r="50" spans="1:2" ht="14.25" customHeight="1">
      <c r="A50" s="1"/>
      <c r="B50" s="1"/>
    </row>
    <row r="51" spans="1:2" ht="14.25" customHeight="1">
      <c r="A51" s="1"/>
      <c r="B51" s="1"/>
    </row>
    <row r="52" spans="1:2" ht="14.25" customHeight="1">
      <c r="A52" s="1"/>
      <c r="B52" s="1"/>
    </row>
    <row r="53" spans="1:2" ht="14.25" customHeight="1">
      <c r="A53" s="1"/>
      <c r="B53" s="1"/>
    </row>
    <row r="54" spans="1:2" ht="14.25" customHeight="1">
      <c r="A54" s="1"/>
      <c r="B54" s="1"/>
    </row>
    <row r="55" spans="1:2" ht="14.25" customHeight="1">
      <c r="A55" s="1"/>
      <c r="B55" s="1"/>
    </row>
    <row r="56" spans="1:2" ht="14.25" customHeight="1">
      <c r="A56" s="1"/>
      <c r="B56" s="1"/>
    </row>
    <row r="57" spans="1:2" ht="14.25" customHeight="1">
      <c r="A57" s="1"/>
      <c r="B57" s="1"/>
    </row>
    <row r="58" spans="1:2" ht="14.25" customHeight="1">
      <c r="A58" s="1"/>
      <c r="B58" s="1"/>
    </row>
    <row r="59" spans="1:2" ht="14.25" customHeight="1">
      <c r="A59" s="1"/>
      <c r="B59" s="1"/>
    </row>
    <row r="60" spans="1:2" ht="14.25" customHeight="1">
      <c r="A60" s="1"/>
      <c r="B60" s="1"/>
    </row>
    <row r="61" spans="1:2" ht="14.25" customHeight="1">
      <c r="A61" s="1"/>
      <c r="B61" s="1"/>
    </row>
    <row r="62" spans="1:2" ht="14.25" customHeight="1">
      <c r="A62" s="1"/>
      <c r="B62" s="1"/>
    </row>
    <row r="63" spans="1:2" ht="14.25" customHeight="1">
      <c r="A63" s="1"/>
      <c r="B63" s="1"/>
    </row>
    <row r="64" spans="1:2" ht="14.25" customHeight="1">
      <c r="A64" s="1"/>
      <c r="B64" s="1"/>
    </row>
    <row r="65" spans="1:2" ht="14.25" customHeight="1">
      <c r="A65" s="1"/>
      <c r="B65" s="1"/>
    </row>
    <row r="66" spans="1:2" ht="14.25" customHeight="1">
      <c r="A66" s="1"/>
      <c r="B66" s="1"/>
    </row>
    <row r="67" spans="1:2" ht="14.25" customHeight="1">
      <c r="A67" s="1"/>
      <c r="B67" s="1"/>
    </row>
    <row r="68" spans="1:2" ht="14.25" customHeight="1">
      <c r="A68" s="1"/>
      <c r="B68" s="1"/>
    </row>
    <row r="69" spans="1:2" ht="14.25" customHeight="1">
      <c r="A69" s="1"/>
      <c r="B69" s="1"/>
    </row>
    <row r="70" spans="1:2" ht="14.25" customHeight="1">
      <c r="A70" s="1"/>
      <c r="B70" s="1"/>
    </row>
    <row r="71" spans="1:2" ht="14.25" customHeight="1">
      <c r="A71" s="1"/>
      <c r="B71" s="1"/>
    </row>
    <row r="72" spans="1:2" ht="14.25" customHeight="1">
      <c r="A72" s="1"/>
      <c r="B72" s="1"/>
    </row>
    <row r="73" spans="1:2" ht="14.25" customHeight="1">
      <c r="A73" s="1"/>
      <c r="B73" s="1"/>
    </row>
    <row r="74" spans="1:2" ht="14.25" customHeight="1">
      <c r="A74" s="1"/>
      <c r="B74" s="1"/>
    </row>
    <row r="75" spans="1:2" ht="14.25" customHeight="1">
      <c r="A75" s="1"/>
      <c r="B75" s="1"/>
    </row>
    <row r="76" spans="1:2" ht="14.25" customHeight="1">
      <c r="A76" s="1"/>
      <c r="B76" s="1"/>
    </row>
    <row r="77" spans="1:2" ht="14.25" customHeight="1">
      <c r="A77" s="1"/>
      <c r="B77" s="1"/>
    </row>
    <row r="78" spans="1:2" ht="14.25" customHeight="1">
      <c r="A78" s="1"/>
      <c r="B78" s="1"/>
    </row>
    <row r="79" spans="1:2" ht="14.25" customHeight="1">
      <c r="A79" s="1"/>
      <c r="B79" s="1"/>
    </row>
    <row r="80" spans="1:2" ht="14.25" customHeight="1">
      <c r="A80" s="1"/>
      <c r="B80" s="1"/>
    </row>
    <row r="81" spans="1:2" ht="14.25" customHeight="1">
      <c r="A81" s="1"/>
      <c r="B81" s="1"/>
    </row>
    <row r="82" spans="1:2" ht="14.25" customHeight="1">
      <c r="A82" s="1"/>
      <c r="B82" s="1"/>
    </row>
    <row r="83" spans="1:2" ht="14.25" customHeight="1">
      <c r="A83" s="1"/>
      <c r="B83" s="1"/>
    </row>
    <row r="84" spans="1:2" ht="14.25" customHeight="1">
      <c r="A84" s="1"/>
      <c r="B84" s="1"/>
    </row>
    <row r="85" spans="1:2" ht="14.25" customHeight="1">
      <c r="A85" s="1"/>
      <c r="B85" s="1"/>
    </row>
    <row r="86" spans="1:2" ht="14.25" customHeight="1">
      <c r="A86" s="1"/>
      <c r="B86" s="1"/>
    </row>
    <row r="87" spans="1:2" ht="14.25" customHeight="1">
      <c r="A87" s="1"/>
      <c r="B87" s="1"/>
    </row>
    <row r="88" spans="1:2" ht="14.25" customHeight="1">
      <c r="A88" s="1"/>
      <c r="B88" s="1"/>
    </row>
    <row r="89" spans="1:2" ht="14.25" customHeight="1">
      <c r="A89" s="1"/>
      <c r="B89" s="1"/>
    </row>
    <row r="90" spans="1:2" ht="14.25" customHeight="1">
      <c r="A90" s="1"/>
      <c r="B90" s="1"/>
    </row>
    <row r="91" spans="1:2" ht="14.25" customHeight="1">
      <c r="A91" s="1"/>
      <c r="B91" s="1"/>
    </row>
    <row r="92" spans="1:2" ht="14.25" customHeight="1">
      <c r="A92" s="1"/>
      <c r="B92" s="1"/>
    </row>
    <row r="93" spans="1:2" ht="14.25" customHeight="1">
      <c r="A93" s="1"/>
      <c r="B93" s="1"/>
    </row>
    <row r="94" spans="1:2" ht="14.25" customHeight="1">
      <c r="A94" s="1"/>
      <c r="B94" s="1"/>
    </row>
    <row r="95" spans="1:2" ht="14.25" customHeight="1">
      <c r="A95" s="1"/>
      <c r="B95" s="1"/>
    </row>
    <row r="96" spans="1:2" ht="14.25" customHeight="1">
      <c r="A96" s="1"/>
      <c r="B96" s="1"/>
    </row>
    <row r="97" spans="1:2" ht="14.25" customHeight="1">
      <c r="A97" s="1"/>
      <c r="B97" s="1"/>
    </row>
    <row r="98" spans="1:2" ht="14.25" customHeight="1">
      <c r="A98" s="1"/>
      <c r="B98" s="1"/>
    </row>
    <row r="99" spans="1:2" ht="14.25" customHeight="1">
      <c r="A99" s="1"/>
      <c r="B99" s="1"/>
    </row>
    <row r="100" spans="1:2" ht="14.25" customHeight="1">
      <c r="A100" s="1"/>
      <c r="B100" s="1"/>
    </row>
    <row r="101" spans="1:2" ht="14.25" customHeight="1">
      <c r="A101" s="1"/>
      <c r="B101" s="1"/>
    </row>
    <row r="102" spans="1:2" ht="14.25" customHeight="1">
      <c r="A102" s="1"/>
      <c r="B102" s="1"/>
    </row>
    <row r="103" spans="1:2" ht="14.25" customHeight="1">
      <c r="A103" s="1"/>
      <c r="B103" s="1"/>
    </row>
    <row r="104" spans="1:2" ht="14.25" customHeight="1">
      <c r="A104" s="1"/>
      <c r="B104" s="1"/>
    </row>
    <row r="105" spans="1:2" ht="14.25" customHeight="1">
      <c r="A105" s="1"/>
      <c r="B105" s="1"/>
    </row>
    <row r="106" spans="1:2" ht="14.25" customHeight="1">
      <c r="A106" s="1"/>
      <c r="B106" s="1"/>
    </row>
    <row r="107" spans="1:2" ht="14.25" customHeight="1">
      <c r="A107" s="1"/>
      <c r="B107" s="1"/>
    </row>
    <row r="108" spans="1:2" ht="14.25" customHeight="1">
      <c r="A108" s="1"/>
      <c r="B108" s="1"/>
    </row>
    <row r="109" spans="1:2" ht="14.25" customHeight="1">
      <c r="A109" s="1"/>
      <c r="B109" s="1"/>
    </row>
    <row r="110" spans="1:2" ht="14.25" customHeight="1">
      <c r="A110" s="1"/>
      <c r="B110" s="1"/>
    </row>
    <row r="111" spans="1:2" ht="14.25" customHeight="1">
      <c r="A111" s="1"/>
      <c r="B111" s="1"/>
    </row>
    <row r="112" spans="1:2" ht="14.25" customHeight="1">
      <c r="A112" s="1"/>
      <c r="B112" s="1"/>
    </row>
    <row r="113" spans="1:2" ht="14.25" customHeight="1">
      <c r="A113" s="1"/>
      <c r="B113" s="1"/>
    </row>
    <row r="114" spans="1:2" ht="14.25" customHeight="1">
      <c r="A114" s="1"/>
      <c r="B114" s="1"/>
    </row>
    <row r="115" spans="1:2" ht="14.25" customHeight="1">
      <c r="A115" s="1"/>
      <c r="B115" s="1"/>
    </row>
    <row r="116" spans="1:2" ht="14.25" customHeight="1">
      <c r="A116" s="1"/>
      <c r="B116" s="1"/>
    </row>
    <row r="117" spans="1:2" ht="14.25" customHeight="1">
      <c r="A117" s="1"/>
      <c r="B117" s="1"/>
    </row>
    <row r="118" spans="1:2" ht="14.25" customHeight="1">
      <c r="A118" s="1"/>
      <c r="B118" s="1"/>
    </row>
    <row r="119" spans="1:2" ht="14.25" customHeight="1">
      <c r="A119" s="1"/>
      <c r="B119" s="1"/>
    </row>
    <row r="120" spans="1:2" ht="14.25" customHeight="1">
      <c r="A120" s="1"/>
      <c r="B120" s="1"/>
    </row>
    <row r="121" spans="1:2" ht="14.25" customHeight="1">
      <c r="A121" s="1"/>
      <c r="B121" s="1"/>
    </row>
    <row r="122" spans="1:2" ht="14.25" customHeight="1">
      <c r="A122" s="1"/>
      <c r="B122" s="1"/>
    </row>
    <row r="123" spans="1:2" ht="14.25" customHeight="1">
      <c r="A123" s="1"/>
      <c r="B123" s="1"/>
    </row>
    <row r="124" spans="1:2" ht="14.25" customHeight="1">
      <c r="A124" s="1"/>
      <c r="B124" s="1"/>
    </row>
    <row r="125" spans="1:2" ht="14.25" customHeight="1">
      <c r="A125" s="1"/>
      <c r="B125" s="1"/>
    </row>
    <row r="126" spans="1:2" ht="14.25" customHeight="1">
      <c r="A126" s="1"/>
      <c r="B126" s="1"/>
    </row>
    <row r="127" spans="1:2" ht="14.25" customHeight="1">
      <c r="A127" s="1"/>
      <c r="B127" s="1"/>
    </row>
    <row r="128" spans="1:2" ht="14.25" customHeight="1">
      <c r="A128" s="1"/>
      <c r="B128" s="1"/>
    </row>
    <row r="129" spans="1:2" ht="14.25" customHeight="1">
      <c r="A129" s="1"/>
      <c r="B129" s="1"/>
    </row>
    <row r="130" spans="1:2" ht="14.25" customHeight="1">
      <c r="A130" s="1"/>
      <c r="B130" s="1"/>
    </row>
    <row r="131" spans="1:2" ht="14.25" customHeight="1">
      <c r="A131" s="1"/>
      <c r="B131" s="1"/>
    </row>
    <row r="132" spans="1:2" ht="14.25" customHeight="1">
      <c r="A132" s="1"/>
      <c r="B132" s="1"/>
    </row>
    <row r="133" spans="1:2" ht="14.25" customHeight="1">
      <c r="A133" s="1"/>
      <c r="B133" s="1"/>
    </row>
    <row r="134" spans="1:2" ht="14.25" customHeight="1">
      <c r="A134" s="1"/>
      <c r="B134" s="1"/>
    </row>
    <row r="135" spans="1:2" ht="14.25" customHeight="1">
      <c r="A135" s="1"/>
      <c r="B135" s="1"/>
    </row>
    <row r="136" spans="1:2" ht="14.25" customHeight="1">
      <c r="A136" s="1"/>
      <c r="B136" s="1"/>
    </row>
    <row r="137" spans="1:2" ht="14.25" customHeight="1">
      <c r="A137" s="1"/>
      <c r="B137" s="1"/>
    </row>
    <row r="138" spans="1:2" ht="14.25" customHeight="1">
      <c r="A138" s="1"/>
      <c r="B138" s="1"/>
    </row>
    <row r="139" spans="1:2" ht="14.25" customHeight="1">
      <c r="A139" s="1"/>
      <c r="B139" s="1"/>
    </row>
    <row r="140" spans="1:2" ht="14.25" customHeight="1">
      <c r="A140" s="1"/>
      <c r="B140" s="1"/>
    </row>
    <row r="141" spans="1:2" ht="14.25" customHeight="1">
      <c r="A141" s="1"/>
      <c r="B141" s="1"/>
    </row>
    <row r="142" spans="1:2" ht="14.25" customHeight="1">
      <c r="A142" s="1"/>
      <c r="B142" s="1"/>
    </row>
    <row r="143" spans="1:2" ht="14.25" customHeight="1">
      <c r="A143" s="1"/>
      <c r="B143" s="1"/>
    </row>
    <row r="144" spans="1:2" ht="14.25" customHeight="1">
      <c r="A144" s="1"/>
      <c r="B144" s="1"/>
    </row>
    <row r="145" spans="1:2" ht="14.25" customHeight="1">
      <c r="A145" s="1"/>
      <c r="B145" s="1"/>
    </row>
    <row r="146" spans="1:2" ht="14.25" customHeight="1">
      <c r="A146" s="1"/>
      <c r="B146" s="1"/>
    </row>
    <row r="147" spans="1:2" ht="14.25" customHeight="1">
      <c r="A147" s="1"/>
      <c r="B147" s="1"/>
    </row>
    <row r="148" spans="1:2" ht="14.25" customHeight="1">
      <c r="A148" s="1"/>
      <c r="B148" s="1"/>
    </row>
    <row r="149" spans="1:2" ht="14.25" customHeight="1">
      <c r="A149" s="1"/>
      <c r="B149" s="1"/>
    </row>
    <row r="150" spans="1:2" ht="14.25" customHeight="1">
      <c r="A150" s="1"/>
      <c r="B150" s="1"/>
    </row>
    <row r="151" spans="1:2" ht="14.25" customHeight="1">
      <c r="A151" s="1"/>
      <c r="B151" s="1"/>
    </row>
    <row r="152" spans="1:2" ht="14.25" customHeight="1">
      <c r="A152" s="1"/>
      <c r="B152" s="1"/>
    </row>
    <row r="153" spans="1:2" ht="14.25" customHeight="1">
      <c r="A153" s="1"/>
      <c r="B153" s="1"/>
    </row>
    <row r="154" spans="1:2" ht="14.25" customHeight="1">
      <c r="A154" s="1"/>
      <c r="B154" s="1"/>
    </row>
    <row r="155" spans="1:2" ht="14.25" customHeight="1">
      <c r="A155" s="1"/>
      <c r="B155" s="1"/>
    </row>
    <row r="156" spans="1:2" ht="14.25" customHeight="1">
      <c r="A156" s="1"/>
      <c r="B156" s="1"/>
    </row>
    <row r="157" spans="1:2" ht="14.25" customHeight="1">
      <c r="A157" s="1"/>
      <c r="B157" s="1"/>
    </row>
    <row r="158" spans="1:2" ht="14.25" customHeight="1">
      <c r="A158" s="1"/>
      <c r="B158" s="1"/>
    </row>
    <row r="159" spans="1:2" ht="14.25" customHeight="1">
      <c r="A159" s="1"/>
      <c r="B159" s="1"/>
    </row>
    <row r="160" spans="1:2" ht="14.25" customHeight="1">
      <c r="A160" s="1"/>
      <c r="B160" s="1"/>
    </row>
    <row r="161" spans="1:2" ht="14.25" customHeight="1">
      <c r="A161" s="1"/>
      <c r="B161" s="1"/>
    </row>
    <row r="162" spans="1:2" ht="14.25" customHeight="1">
      <c r="A162" s="1"/>
      <c r="B162" s="1"/>
    </row>
    <row r="163" spans="1:2" ht="14.25" customHeight="1">
      <c r="A163" s="1"/>
      <c r="B163" s="1"/>
    </row>
    <row r="164" spans="1:2" ht="14.25" customHeight="1">
      <c r="A164" s="1"/>
      <c r="B164" s="1"/>
    </row>
    <row r="165" spans="1:2" ht="14.25" customHeight="1">
      <c r="A165" s="1"/>
      <c r="B165" s="1"/>
    </row>
    <row r="166" spans="1:2" ht="14.25" customHeight="1">
      <c r="A166" s="1"/>
      <c r="B166" s="1"/>
    </row>
    <row r="167" spans="1:2" ht="14.25" customHeight="1">
      <c r="A167" s="1"/>
      <c r="B167" s="1"/>
    </row>
    <row r="168" spans="1:2" ht="14.25" customHeight="1">
      <c r="A168" s="1"/>
      <c r="B168" s="1"/>
    </row>
    <row r="169" spans="1:2" ht="14.25" customHeight="1">
      <c r="A169" s="1"/>
      <c r="B169" s="1"/>
    </row>
    <row r="170" spans="1:2" ht="14.25" customHeight="1">
      <c r="A170" s="1"/>
      <c r="B170" s="1"/>
    </row>
    <row r="171" spans="1:2" ht="14.25" customHeight="1">
      <c r="A171" s="1"/>
      <c r="B171" s="1"/>
    </row>
    <row r="172" spans="1:2" ht="14.25" customHeight="1">
      <c r="A172" s="1"/>
      <c r="B172" s="1"/>
    </row>
    <row r="173" spans="1:2" ht="14.25" customHeight="1">
      <c r="A173" s="1"/>
      <c r="B173" s="1"/>
    </row>
    <row r="174" spans="1:2" ht="14.25" customHeight="1">
      <c r="A174" s="1"/>
      <c r="B174" s="1"/>
    </row>
    <row r="175" spans="1:2" ht="14.25" customHeight="1">
      <c r="A175" s="1"/>
      <c r="B175" s="1"/>
    </row>
    <row r="176" spans="1:2" ht="14.25" customHeight="1">
      <c r="A176" s="1"/>
      <c r="B176" s="1"/>
    </row>
    <row r="177" spans="1:2" ht="14.25" customHeight="1">
      <c r="A177" s="1"/>
      <c r="B177" s="1"/>
    </row>
    <row r="178" spans="1:2" ht="14.25" customHeight="1">
      <c r="A178" s="1"/>
      <c r="B178" s="1"/>
    </row>
    <row r="179" spans="1:2" ht="14.25" customHeight="1">
      <c r="A179" s="1"/>
      <c r="B179" s="1"/>
    </row>
    <row r="180" spans="1:2" ht="14.25" customHeight="1">
      <c r="A180" s="1"/>
      <c r="B180" s="1"/>
    </row>
    <row r="181" spans="1:2" ht="14.25" customHeight="1">
      <c r="A181" s="1"/>
      <c r="B181" s="1"/>
    </row>
    <row r="182" spans="1:2" ht="14.25" customHeight="1">
      <c r="A182" s="1"/>
      <c r="B182" s="1"/>
    </row>
    <row r="183" spans="1:2" ht="14.25" customHeight="1">
      <c r="A183" s="1"/>
      <c r="B183" s="1"/>
    </row>
    <row r="184" spans="1:2" ht="14.25" customHeight="1">
      <c r="A184" s="1"/>
      <c r="B184" s="1"/>
    </row>
    <row r="185" spans="1:2" ht="14.25" customHeight="1">
      <c r="A185" s="1"/>
      <c r="B185" s="1"/>
    </row>
    <row r="186" spans="1:2" ht="14.25" customHeight="1">
      <c r="A186" s="1"/>
      <c r="B186" s="1"/>
    </row>
    <row r="187" spans="1:2" ht="14.25" customHeight="1">
      <c r="A187" s="1"/>
      <c r="B187" s="1"/>
    </row>
    <row r="188" spans="1:2" ht="14.25" customHeight="1">
      <c r="A188" s="1"/>
      <c r="B188" s="1"/>
    </row>
    <row r="189" spans="1:2" ht="14.25" customHeight="1">
      <c r="A189" s="1"/>
      <c r="B189" s="1"/>
    </row>
    <row r="190" spans="1:2" ht="14.25" customHeight="1">
      <c r="A190" s="1"/>
      <c r="B190" s="1"/>
    </row>
    <row r="191" spans="1:2" ht="14.25" customHeight="1">
      <c r="A191" s="1"/>
      <c r="B191" s="1"/>
    </row>
    <row r="192" spans="1:2" ht="14.25" customHeight="1">
      <c r="A192" s="1"/>
      <c r="B192" s="1"/>
    </row>
    <row r="193" spans="1:2" ht="14.25" customHeight="1">
      <c r="A193" s="1"/>
      <c r="B193" s="1"/>
    </row>
    <row r="194" spans="1:2" ht="14.25" customHeight="1">
      <c r="A194" s="1"/>
      <c r="B194" s="1"/>
    </row>
    <row r="195" spans="1:2" ht="14.25" customHeight="1">
      <c r="A195" s="1"/>
      <c r="B195" s="1"/>
    </row>
    <row r="196" spans="1:2" ht="14.25" customHeight="1">
      <c r="A196" s="1"/>
      <c r="B196" s="1"/>
    </row>
    <row r="197" spans="1:2" ht="14.25" customHeight="1">
      <c r="A197" s="1"/>
      <c r="B197" s="1"/>
    </row>
    <row r="198" spans="1:2" ht="14.25" customHeight="1">
      <c r="A198" s="1"/>
      <c r="B198" s="1"/>
    </row>
    <row r="199" spans="1:2" ht="14.25" customHeight="1">
      <c r="A199" s="1"/>
      <c r="B199" s="1"/>
    </row>
    <row r="200" spans="1:2" ht="14.25" customHeight="1">
      <c r="A200" s="1"/>
      <c r="B200" s="1"/>
    </row>
    <row r="201" spans="1:2" ht="14.25" customHeight="1">
      <c r="A201" s="1"/>
      <c r="B201" s="1"/>
    </row>
    <row r="202" spans="1:2" ht="14.25" customHeight="1">
      <c r="A202" s="1"/>
      <c r="B202" s="1"/>
    </row>
    <row r="203" spans="1:2" ht="14.25" customHeight="1">
      <c r="A203" s="1"/>
      <c r="B203" s="1"/>
    </row>
    <row r="204" spans="1:2" ht="14.25" customHeight="1">
      <c r="A204" s="1"/>
      <c r="B204" s="1"/>
    </row>
    <row r="205" spans="1:2" ht="14.25" customHeight="1">
      <c r="A205" s="1"/>
      <c r="B205" s="1"/>
    </row>
    <row r="206" spans="1:2" ht="14.25" customHeight="1">
      <c r="A206" s="1"/>
      <c r="B206" s="1"/>
    </row>
    <row r="207" spans="1:2" ht="14.25" customHeight="1">
      <c r="A207" s="1"/>
      <c r="B207" s="1"/>
    </row>
    <row r="208" spans="1:2" ht="14.25" customHeight="1">
      <c r="A208" s="1"/>
      <c r="B208" s="1"/>
    </row>
    <row r="209" spans="1:2" ht="14.25" customHeight="1">
      <c r="A209" s="1"/>
      <c r="B209" s="1"/>
    </row>
    <row r="210" spans="1:2" ht="14.25" customHeight="1">
      <c r="A210" s="1"/>
      <c r="B210" s="1"/>
    </row>
    <row r="211" spans="1:2" ht="14.25" customHeight="1">
      <c r="A211" s="1"/>
      <c r="B211" s="1"/>
    </row>
    <row r="212" spans="1:2" ht="14.25" customHeight="1">
      <c r="A212" s="1"/>
      <c r="B212" s="1"/>
    </row>
    <row r="213" spans="1:2" ht="14.25" customHeight="1">
      <c r="A213" s="1"/>
      <c r="B213" s="1"/>
    </row>
    <row r="214" spans="1:2" ht="14.25" customHeight="1">
      <c r="A214" s="1"/>
      <c r="B214" s="1"/>
    </row>
    <row r="215" spans="1:2" ht="14.25" customHeight="1">
      <c r="A215" s="1"/>
      <c r="B215" s="1"/>
    </row>
    <row r="216" spans="1:2" ht="14.25" customHeight="1">
      <c r="A216" s="1"/>
      <c r="B216" s="1"/>
    </row>
    <row r="217" spans="1:2" ht="14.25" customHeight="1">
      <c r="A217" s="1"/>
      <c r="B217" s="1"/>
    </row>
    <row r="218" spans="1:2" ht="14.25" customHeight="1">
      <c r="A218" s="1"/>
      <c r="B218" s="1"/>
    </row>
    <row r="219" spans="1:2" ht="14.25" customHeight="1">
      <c r="A219" s="1"/>
      <c r="B219" s="1"/>
    </row>
    <row r="220" spans="1:2" ht="15.75" customHeight="1"/>
    <row r="221" spans="1:2" ht="15.75" customHeight="1"/>
    <row r="222" spans="1:2" ht="15.75" customHeight="1"/>
    <row r="223" spans="1:2" ht="15.75" customHeight="1"/>
    <row r="224" spans="1:2"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3">
    <mergeCell ref="A1:B1"/>
    <mergeCell ref="A2:B2"/>
    <mergeCell ref="A3:B3"/>
  </mergeCells>
  <pageMargins left="0.75" right="0.75" top="1" bottom="1"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000"/>
  <sheetViews>
    <sheetView showGridLines="0" zoomScale="120" zoomScaleNormal="120" workbookViewId="0"/>
  </sheetViews>
  <sheetFormatPr baseColWidth="10" defaultColWidth="14.453125" defaultRowHeight="15" customHeight="1"/>
  <cols>
    <col min="1" max="1" width="118" customWidth="1"/>
    <col min="2" max="2" width="8" customWidth="1"/>
    <col min="3" max="4" width="8.7265625" customWidth="1"/>
    <col min="5" max="5" width="6" customWidth="1"/>
    <col min="6" max="6" width="8.7265625" customWidth="1"/>
  </cols>
  <sheetData>
    <row r="1" spans="1:5" ht="30" customHeight="1">
      <c r="A1" s="28" t="s">
        <v>213</v>
      </c>
      <c r="B1" s="1"/>
      <c r="E1" s="1"/>
    </row>
    <row r="2" spans="1:5" ht="27.75" customHeight="1">
      <c r="A2" s="29" t="s">
        <v>214</v>
      </c>
      <c r="B2" s="1"/>
      <c r="E2" s="1"/>
    </row>
    <row r="3" spans="1:5" ht="14.5">
      <c r="A3" s="1"/>
      <c r="B3" s="1"/>
      <c r="E3" s="1"/>
    </row>
    <row r="4" spans="1:5" ht="15" customHeight="1">
      <c r="A4" s="2" t="s">
        <v>215</v>
      </c>
      <c r="B4" s="1"/>
      <c r="E4" s="30">
        <f>IFERROR(VALUE(TRIM(SUBSTITUTE(MID('1. IDENTIFICACIÓN'!B8,4,3),".",""))),0)</f>
        <v>3</v>
      </c>
    </row>
    <row r="5" spans="1:5" ht="15" customHeight="1">
      <c r="A5" s="31" t="str">
        <f>IF('1. IDENTIFICACIÓN'!B8="","— Aún no se ha seleccionado el ODS prioritario en la hoja «1. IDENTIFICACIÓN» —",'1. IDENTIFICACIÓN'!B8)</f>
        <v>ODS 3. Salud y bienestar</v>
      </c>
      <c r="B5" s="1"/>
      <c r="E5" s="1"/>
    </row>
    <row r="6" spans="1:5" ht="14.5">
      <c r="A6" s="1"/>
      <c r="B6" s="1"/>
      <c r="E6" s="1"/>
    </row>
    <row r="7" spans="1:5" ht="19.5" customHeight="1">
      <c r="A7" s="32" t="s">
        <v>216</v>
      </c>
      <c r="B7" s="1"/>
      <c r="E7" s="1"/>
    </row>
    <row r="8" spans="1:5" ht="15" customHeight="1">
      <c r="A8" s="31" t="str">
        <f t="shared" ref="A8:A26" si="0">IF($E$4=0,"",IF(ROW()-7&lt;=COUNTIF($B$31:$B$199,$E$4),INDEX($A$31:$A$199,MATCH($E$4,$B$31:$B$199,0)+ROW()-8),""))</f>
        <v>Meta 3.1 — Reducir la tasa mundial de mortalidad materna</v>
      </c>
      <c r="B8" s="1"/>
      <c r="E8" s="1"/>
    </row>
    <row r="9" spans="1:5" ht="15" customHeight="1">
      <c r="A9" s="31" t="str">
        <f t="shared" si="0"/>
        <v>Meta 3.2 — Poner fin a las muertes evitables de recién nacidos y de niños menores de 5 años</v>
      </c>
      <c r="B9" s="1"/>
      <c r="E9" s="1"/>
    </row>
    <row r="10" spans="1:5" ht="15" customHeight="1">
      <c r="A10" s="31" t="str">
        <f t="shared" si="0"/>
        <v>Meta 3.3 — Poner fin a las epidemias del SIDA, la tuberculosis, la malaria y otras enfermedades transmisibles</v>
      </c>
      <c r="B10" s="1"/>
      <c r="E10" s="1"/>
    </row>
    <row r="11" spans="1:5" ht="15" customHeight="1">
      <c r="A11" s="31" t="str">
        <f t="shared" si="0"/>
        <v>Meta 3.4 — Reducir la mortalidad por enfermedades no transmisibles y promover la salud mental</v>
      </c>
      <c r="B11" s="1"/>
      <c r="E11" s="1"/>
    </row>
    <row r="12" spans="1:5" ht="15" customHeight="1">
      <c r="A12" s="31" t="str">
        <f t="shared" si="0"/>
        <v>Meta 3.5 — Fortalecer la prevención y el tratamiento del abuso de sustancias adictivas</v>
      </c>
      <c r="B12" s="1"/>
      <c r="E12" s="1"/>
    </row>
    <row r="13" spans="1:5" ht="15" customHeight="1">
      <c r="A13" s="31" t="str">
        <f t="shared" si="0"/>
        <v>Meta 3.6 — Reducir a la mitad las muertes y lesiones por accidentes de tráfico</v>
      </c>
      <c r="B13" s="1"/>
      <c r="E13" s="1"/>
    </row>
    <row r="14" spans="1:5" ht="15" customHeight="1">
      <c r="A14" s="31" t="str">
        <f t="shared" si="0"/>
        <v>Meta 3.7 — Garantizar el acceso universal a servicios de salud sexual y reproductiva</v>
      </c>
      <c r="B14" s="1"/>
      <c r="E14" s="1"/>
    </row>
    <row r="15" spans="1:5" ht="15" customHeight="1">
      <c r="A15" s="31" t="str">
        <f t="shared" si="0"/>
        <v>Meta 3.8 — Lograr la cobertura sanitaria universal y el acceso a medicamentos y vacunas</v>
      </c>
      <c r="B15" s="1"/>
      <c r="E15" s="1"/>
    </row>
    <row r="16" spans="1:5" ht="15" customHeight="1">
      <c r="A16" s="31" t="str">
        <f t="shared" si="0"/>
        <v>Meta 3.9 — Reducir las muertes por productos químicos peligrosos y contaminación del aire, agua y suelo</v>
      </c>
      <c r="B16" s="1"/>
      <c r="E16" s="1"/>
    </row>
    <row r="17" spans="1:5" ht="15" customHeight="1">
      <c r="A17" s="31" t="str">
        <f t="shared" si="0"/>
        <v>Meta 3.a — Fortalecer la aplicación del Convenio Marco para el Control del Tabaco</v>
      </c>
      <c r="B17" s="1"/>
      <c r="E17" s="1"/>
    </row>
    <row r="18" spans="1:5" ht="15" customHeight="1">
      <c r="A18" s="31" t="str">
        <f t="shared" si="0"/>
        <v>Meta 3.b — Apoyar la I+D de vacunas y medicamentos y facilitar el acceso a ellos</v>
      </c>
      <c r="B18" s="1"/>
      <c r="E18" s="1"/>
    </row>
    <row r="19" spans="1:5" ht="15" customHeight="1">
      <c r="A19" s="31" t="str">
        <f t="shared" si="0"/>
        <v>Meta 3.c — Aumentar la financiación de la salud y el personal sanitario en países en desarrollo</v>
      </c>
      <c r="B19" s="1"/>
      <c r="E19" s="1"/>
    </row>
    <row r="20" spans="1:5" ht="15" customHeight="1">
      <c r="A20" s="31" t="str">
        <f t="shared" si="0"/>
        <v>Meta 3.d — Reforzar la capacidad de alerta temprana y gestión de riesgos para la salud</v>
      </c>
      <c r="B20" s="1"/>
      <c r="E20" s="1"/>
    </row>
    <row r="21" spans="1:5" ht="15" customHeight="1">
      <c r="A21" s="31" t="str">
        <f t="shared" si="0"/>
        <v/>
      </c>
      <c r="B21" s="1"/>
      <c r="E21" s="1"/>
    </row>
    <row r="22" spans="1:5" ht="15" customHeight="1">
      <c r="A22" s="31" t="str">
        <f t="shared" si="0"/>
        <v/>
      </c>
      <c r="B22" s="1"/>
      <c r="E22" s="1"/>
    </row>
    <row r="23" spans="1:5" ht="15" customHeight="1">
      <c r="A23" s="31" t="str">
        <f t="shared" si="0"/>
        <v/>
      </c>
      <c r="B23" s="1"/>
      <c r="E23" s="1"/>
    </row>
    <row r="24" spans="1:5" ht="15" customHeight="1">
      <c r="A24" s="31" t="str">
        <f t="shared" si="0"/>
        <v/>
      </c>
      <c r="B24" s="1"/>
      <c r="E24" s="1"/>
    </row>
    <row r="25" spans="1:5" ht="15" customHeight="1">
      <c r="A25" s="31" t="str">
        <f t="shared" si="0"/>
        <v/>
      </c>
      <c r="B25" s="1"/>
      <c r="E25" s="1"/>
    </row>
    <row r="26" spans="1:5" ht="15" customHeight="1">
      <c r="A26" s="31" t="str">
        <f t="shared" si="0"/>
        <v/>
      </c>
      <c r="B26" s="1"/>
      <c r="E26" s="1"/>
    </row>
    <row r="27" spans="1:5" ht="15.75" customHeight="1">
      <c r="A27" s="1"/>
      <c r="B27" s="1"/>
      <c r="E27" s="1"/>
    </row>
    <row r="28" spans="1:5" ht="15.75" customHeight="1">
      <c r="A28" s="1"/>
      <c r="B28" s="1"/>
      <c r="E28" s="1"/>
    </row>
    <row r="29" spans="1:5" ht="19.5" customHeight="1">
      <c r="A29" s="32" t="s">
        <v>217</v>
      </c>
      <c r="B29" s="1"/>
      <c r="E29" s="1"/>
    </row>
    <row r="30" spans="1:5" ht="15" customHeight="1">
      <c r="A30" s="2" t="s">
        <v>218</v>
      </c>
      <c r="B30" s="2" t="s">
        <v>219</v>
      </c>
      <c r="E30" s="1"/>
    </row>
    <row r="31" spans="1:5" ht="15" customHeight="1">
      <c r="A31" s="8" t="s">
        <v>220</v>
      </c>
      <c r="B31" s="33">
        <v>1</v>
      </c>
      <c r="E31" s="1"/>
    </row>
    <row r="32" spans="1:5" ht="15" customHeight="1">
      <c r="A32" s="8" t="s">
        <v>221</v>
      </c>
      <c r="B32" s="33">
        <v>1</v>
      </c>
      <c r="E32" s="1"/>
    </row>
    <row r="33" spans="1:5" ht="15" customHeight="1">
      <c r="A33" s="8" t="s">
        <v>222</v>
      </c>
      <c r="B33" s="33">
        <v>1</v>
      </c>
      <c r="E33" s="1"/>
    </row>
    <row r="34" spans="1:5" ht="15" customHeight="1">
      <c r="A34" s="8" t="s">
        <v>223</v>
      </c>
      <c r="B34" s="33">
        <v>1</v>
      </c>
      <c r="E34" s="1"/>
    </row>
    <row r="35" spans="1:5" ht="15" customHeight="1">
      <c r="A35" s="8" t="s">
        <v>224</v>
      </c>
      <c r="B35" s="33">
        <v>1</v>
      </c>
      <c r="E35" s="1"/>
    </row>
    <row r="36" spans="1:5" ht="15" customHeight="1">
      <c r="A36" s="8" t="s">
        <v>225</v>
      </c>
      <c r="B36" s="33">
        <v>1</v>
      </c>
      <c r="E36" s="1"/>
    </row>
    <row r="37" spans="1:5" ht="15" customHeight="1">
      <c r="A37" s="8" t="s">
        <v>226</v>
      </c>
      <c r="B37" s="33">
        <v>1</v>
      </c>
      <c r="E37" s="1"/>
    </row>
    <row r="38" spans="1:5" ht="15" customHeight="1">
      <c r="A38" s="8" t="s">
        <v>227</v>
      </c>
      <c r="B38" s="33">
        <v>2</v>
      </c>
      <c r="E38" s="1"/>
    </row>
    <row r="39" spans="1:5" ht="15" customHeight="1">
      <c r="A39" s="8" t="s">
        <v>228</v>
      </c>
      <c r="B39" s="33">
        <v>2</v>
      </c>
      <c r="E39" s="1"/>
    </row>
    <row r="40" spans="1:5" ht="15" customHeight="1">
      <c r="A40" s="8" t="s">
        <v>229</v>
      </c>
      <c r="B40" s="33">
        <v>2</v>
      </c>
      <c r="E40" s="1"/>
    </row>
    <row r="41" spans="1:5" ht="15" customHeight="1">
      <c r="A41" s="8" t="s">
        <v>230</v>
      </c>
      <c r="B41" s="33">
        <v>2</v>
      </c>
      <c r="E41" s="1"/>
    </row>
    <row r="42" spans="1:5" ht="15" customHeight="1">
      <c r="A42" s="8" t="s">
        <v>231</v>
      </c>
      <c r="B42" s="33">
        <v>2</v>
      </c>
      <c r="E42" s="1"/>
    </row>
    <row r="43" spans="1:5" ht="15" customHeight="1">
      <c r="A43" s="8" t="s">
        <v>232</v>
      </c>
      <c r="B43" s="33">
        <v>2</v>
      </c>
      <c r="E43" s="1"/>
    </row>
    <row r="44" spans="1:5" ht="15" customHeight="1">
      <c r="A44" s="8" t="s">
        <v>233</v>
      </c>
      <c r="B44" s="33">
        <v>2</v>
      </c>
      <c r="E44" s="1"/>
    </row>
    <row r="45" spans="1:5" ht="15" customHeight="1">
      <c r="A45" s="8" t="s">
        <v>234</v>
      </c>
      <c r="B45" s="33">
        <v>2</v>
      </c>
      <c r="E45" s="1"/>
    </row>
    <row r="46" spans="1:5" ht="15" customHeight="1">
      <c r="A46" s="8" t="s">
        <v>235</v>
      </c>
      <c r="B46" s="33">
        <v>3</v>
      </c>
      <c r="E46" s="1"/>
    </row>
    <row r="47" spans="1:5" ht="15" customHeight="1">
      <c r="A47" s="8" t="s">
        <v>236</v>
      </c>
      <c r="B47" s="33">
        <v>3</v>
      </c>
      <c r="E47" s="1"/>
    </row>
    <row r="48" spans="1:5" ht="15" customHeight="1">
      <c r="A48" s="8" t="s">
        <v>237</v>
      </c>
      <c r="B48" s="33">
        <v>3</v>
      </c>
      <c r="E48" s="1"/>
    </row>
    <row r="49" spans="1:5" ht="15" customHeight="1">
      <c r="A49" s="8" t="s">
        <v>238</v>
      </c>
      <c r="B49" s="33">
        <v>3</v>
      </c>
      <c r="E49" s="1"/>
    </row>
    <row r="50" spans="1:5" ht="15" customHeight="1">
      <c r="A50" s="8" t="s">
        <v>239</v>
      </c>
      <c r="B50" s="33">
        <v>3</v>
      </c>
      <c r="E50" s="1"/>
    </row>
    <row r="51" spans="1:5" ht="15" customHeight="1">
      <c r="A51" s="8" t="s">
        <v>240</v>
      </c>
      <c r="B51" s="33">
        <v>3</v>
      </c>
      <c r="E51" s="1"/>
    </row>
    <row r="52" spans="1:5" ht="15" customHeight="1">
      <c r="A52" s="8" t="s">
        <v>241</v>
      </c>
      <c r="B52" s="33">
        <v>3</v>
      </c>
      <c r="E52" s="1"/>
    </row>
    <row r="53" spans="1:5" ht="15" customHeight="1">
      <c r="A53" s="8" t="s">
        <v>242</v>
      </c>
      <c r="B53" s="33">
        <v>3</v>
      </c>
      <c r="E53" s="1"/>
    </row>
    <row r="54" spans="1:5" ht="15" customHeight="1">
      <c r="A54" s="8" t="s">
        <v>243</v>
      </c>
      <c r="B54" s="33">
        <v>3</v>
      </c>
      <c r="E54" s="1"/>
    </row>
    <row r="55" spans="1:5" ht="15" customHeight="1">
      <c r="A55" s="8" t="s">
        <v>244</v>
      </c>
      <c r="B55" s="33">
        <v>3</v>
      </c>
      <c r="E55" s="1"/>
    </row>
    <row r="56" spans="1:5" ht="15" customHeight="1">
      <c r="A56" s="8" t="s">
        <v>245</v>
      </c>
      <c r="B56" s="33">
        <v>3</v>
      </c>
      <c r="E56" s="1"/>
    </row>
    <row r="57" spans="1:5" ht="15" customHeight="1">
      <c r="A57" s="8" t="s">
        <v>246</v>
      </c>
      <c r="B57" s="33">
        <v>3</v>
      </c>
      <c r="E57" s="1"/>
    </row>
    <row r="58" spans="1:5" ht="15" customHeight="1">
      <c r="A58" s="8" t="s">
        <v>247</v>
      </c>
      <c r="B58" s="33">
        <v>3</v>
      </c>
      <c r="E58" s="1"/>
    </row>
    <row r="59" spans="1:5" ht="15" customHeight="1">
      <c r="A59" s="8" t="s">
        <v>248</v>
      </c>
      <c r="B59" s="33">
        <v>4</v>
      </c>
      <c r="E59" s="1"/>
    </row>
    <row r="60" spans="1:5" ht="15" customHeight="1">
      <c r="A60" s="8" t="s">
        <v>249</v>
      </c>
      <c r="B60" s="33">
        <v>4</v>
      </c>
      <c r="E60" s="1"/>
    </row>
    <row r="61" spans="1:5" ht="15" customHeight="1">
      <c r="A61" s="8" t="s">
        <v>250</v>
      </c>
      <c r="B61" s="33">
        <v>4</v>
      </c>
      <c r="E61" s="1"/>
    </row>
    <row r="62" spans="1:5" ht="15" customHeight="1">
      <c r="A62" s="8" t="s">
        <v>251</v>
      </c>
      <c r="B62" s="33">
        <v>4</v>
      </c>
      <c r="E62" s="1"/>
    </row>
    <row r="63" spans="1:5" ht="15" customHeight="1">
      <c r="A63" s="8" t="s">
        <v>252</v>
      </c>
      <c r="B63" s="33">
        <v>4</v>
      </c>
      <c r="E63" s="1"/>
    </row>
    <row r="64" spans="1:5" ht="15" customHeight="1">
      <c r="A64" s="8" t="s">
        <v>253</v>
      </c>
      <c r="B64" s="33">
        <v>4</v>
      </c>
      <c r="E64" s="1"/>
    </row>
    <row r="65" spans="1:5" ht="15" customHeight="1">
      <c r="A65" s="8" t="s">
        <v>254</v>
      </c>
      <c r="B65" s="33">
        <v>4</v>
      </c>
      <c r="E65" s="1"/>
    </row>
    <row r="66" spans="1:5" ht="15" customHeight="1">
      <c r="A66" s="8" t="s">
        <v>255</v>
      </c>
      <c r="B66" s="33">
        <v>4</v>
      </c>
      <c r="E66" s="1"/>
    </row>
    <row r="67" spans="1:5" ht="15" customHeight="1">
      <c r="A67" s="8" t="s">
        <v>256</v>
      </c>
      <c r="B67" s="33">
        <v>4</v>
      </c>
      <c r="E67" s="1"/>
    </row>
    <row r="68" spans="1:5" ht="15" customHeight="1">
      <c r="A68" s="8" t="s">
        <v>257</v>
      </c>
      <c r="B68" s="33">
        <v>4</v>
      </c>
      <c r="E68" s="1"/>
    </row>
    <row r="69" spans="1:5" ht="15" customHeight="1">
      <c r="A69" s="8" t="s">
        <v>258</v>
      </c>
      <c r="B69" s="33">
        <v>5</v>
      </c>
      <c r="E69" s="1"/>
    </row>
    <row r="70" spans="1:5" ht="15" customHeight="1">
      <c r="A70" s="8" t="s">
        <v>259</v>
      </c>
      <c r="B70" s="33">
        <v>5</v>
      </c>
      <c r="E70" s="1"/>
    </row>
    <row r="71" spans="1:5" ht="15" customHeight="1">
      <c r="A71" s="8" t="s">
        <v>260</v>
      </c>
      <c r="B71" s="33">
        <v>5</v>
      </c>
      <c r="E71" s="1"/>
    </row>
    <row r="72" spans="1:5" ht="15" customHeight="1">
      <c r="A72" s="8" t="s">
        <v>261</v>
      </c>
      <c r="B72" s="33">
        <v>5</v>
      </c>
      <c r="E72" s="1"/>
    </row>
    <row r="73" spans="1:5" ht="15" customHeight="1">
      <c r="A73" s="8" t="s">
        <v>262</v>
      </c>
      <c r="B73" s="33">
        <v>5</v>
      </c>
      <c r="E73" s="1"/>
    </row>
    <row r="74" spans="1:5" ht="15" customHeight="1">
      <c r="A74" s="8" t="s">
        <v>263</v>
      </c>
      <c r="B74" s="33">
        <v>5</v>
      </c>
      <c r="E74" s="1"/>
    </row>
    <row r="75" spans="1:5" ht="15" customHeight="1">
      <c r="A75" s="8" t="s">
        <v>264</v>
      </c>
      <c r="B75" s="33">
        <v>5</v>
      </c>
      <c r="E75" s="1"/>
    </row>
    <row r="76" spans="1:5" ht="15" customHeight="1">
      <c r="A76" s="8" t="s">
        <v>265</v>
      </c>
      <c r="B76" s="33">
        <v>5</v>
      </c>
      <c r="E76" s="1"/>
    </row>
    <row r="77" spans="1:5" ht="15" customHeight="1">
      <c r="A77" s="8" t="s">
        <v>266</v>
      </c>
      <c r="B77" s="33">
        <v>5</v>
      </c>
      <c r="E77" s="1"/>
    </row>
    <row r="78" spans="1:5" ht="15" customHeight="1">
      <c r="A78" s="8" t="s">
        <v>267</v>
      </c>
      <c r="B78" s="33">
        <v>6</v>
      </c>
      <c r="E78" s="1"/>
    </row>
    <row r="79" spans="1:5" ht="15" customHeight="1">
      <c r="A79" s="8" t="s">
        <v>268</v>
      </c>
      <c r="B79" s="33">
        <v>6</v>
      </c>
      <c r="E79" s="1"/>
    </row>
    <row r="80" spans="1:5" ht="15" customHeight="1">
      <c r="A80" s="8" t="s">
        <v>269</v>
      </c>
      <c r="B80" s="33">
        <v>6</v>
      </c>
      <c r="E80" s="1"/>
    </row>
    <row r="81" spans="1:5" ht="15" customHeight="1">
      <c r="A81" s="8" t="s">
        <v>270</v>
      </c>
      <c r="B81" s="33">
        <v>6</v>
      </c>
      <c r="E81" s="1"/>
    </row>
    <row r="82" spans="1:5" ht="15" customHeight="1">
      <c r="A82" s="8" t="s">
        <v>271</v>
      </c>
      <c r="B82" s="33">
        <v>6</v>
      </c>
      <c r="E82" s="1"/>
    </row>
    <row r="83" spans="1:5" ht="15" customHeight="1">
      <c r="A83" s="8" t="s">
        <v>272</v>
      </c>
      <c r="B83" s="33">
        <v>6</v>
      </c>
      <c r="E83" s="1"/>
    </row>
    <row r="84" spans="1:5" ht="15" customHeight="1">
      <c r="A84" s="8" t="s">
        <v>273</v>
      </c>
      <c r="B84" s="33">
        <v>6</v>
      </c>
      <c r="E84" s="1"/>
    </row>
    <row r="85" spans="1:5" ht="15" customHeight="1">
      <c r="A85" s="8" t="s">
        <v>274</v>
      </c>
      <c r="B85" s="33">
        <v>6</v>
      </c>
      <c r="E85" s="1"/>
    </row>
    <row r="86" spans="1:5" ht="15" customHeight="1">
      <c r="A86" s="8" t="s">
        <v>275</v>
      </c>
      <c r="B86" s="33">
        <v>7</v>
      </c>
      <c r="E86" s="1"/>
    </row>
    <row r="87" spans="1:5" ht="15" customHeight="1">
      <c r="A87" s="8" t="s">
        <v>276</v>
      </c>
      <c r="B87" s="33">
        <v>7</v>
      </c>
      <c r="E87" s="1"/>
    </row>
    <row r="88" spans="1:5" ht="15" customHeight="1">
      <c r="A88" s="8" t="s">
        <v>277</v>
      </c>
      <c r="B88" s="33">
        <v>7</v>
      </c>
      <c r="E88" s="1"/>
    </row>
    <row r="89" spans="1:5" ht="15" customHeight="1">
      <c r="A89" s="8" t="s">
        <v>278</v>
      </c>
      <c r="B89" s="33">
        <v>7</v>
      </c>
      <c r="E89" s="1"/>
    </row>
    <row r="90" spans="1:5" ht="15" customHeight="1">
      <c r="A90" s="8" t="s">
        <v>279</v>
      </c>
      <c r="B90" s="33">
        <v>7</v>
      </c>
      <c r="E90" s="1"/>
    </row>
    <row r="91" spans="1:5" ht="15" customHeight="1">
      <c r="A91" s="8" t="s">
        <v>280</v>
      </c>
      <c r="B91" s="33">
        <v>8</v>
      </c>
      <c r="E91" s="1"/>
    </row>
    <row r="92" spans="1:5" ht="15" customHeight="1">
      <c r="A92" s="8" t="s">
        <v>281</v>
      </c>
      <c r="B92" s="33">
        <v>8</v>
      </c>
      <c r="E92" s="1"/>
    </row>
    <row r="93" spans="1:5" ht="15" customHeight="1">
      <c r="A93" s="8" t="s">
        <v>282</v>
      </c>
      <c r="B93" s="33">
        <v>8</v>
      </c>
      <c r="E93" s="1"/>
    </row>
    <row r="94" spans="1:5" ht="15" customHeight="1">
      <c r="A94" s="8" t="s">
        <v>283</v>
      </c>
      <c r="B94" s="33">
        <v>8</v>
      </c>
      <c r="E94" s="1"/>
    </row>
    <row r="95" spans="1:5" ht="15" customHeight="1">
      <c r="A95" s="8" t="s">
        <v>284</v>
      </c>
      <c r="B95" s="33">
        <v>8</v>
      </c>
      <c r="E95" s="1"/>
    </row>
    <row r="96" spans="1:5" ht="15" customHeight="1">
      <c r="A96" s="8" t="s">
        <v>285</v>
      </c>
      <c r="B96" s="33">
        <v>8</v>
      </c>
      <c r="E96" s="1"/>
    </row>
    <row r="97" spans="1:5" ht="15" customHeight="1">
      <c r="A97" s="8" t="s">
        <v>286</v>
      </c>
      <c r="B97" s="33">
        <v>8</v>
      </c>
      <c r="E97" s="1"/>
    </row>
    <row r="98" spans="1:5" ht="15" customHeight="1">
      <c r="A98" s="8" t="s">
        <v>287</v>
      </c>
      <c r="B98" s="33">
        <v>8</v>
      </c>
      <c r="E98" s="1"/>
    </row>
    <row r="99" spans="1:5" ht="15" customHeight="1">
      <c r="A99" s="8" t="s">
        <v>288</v>
      </c>
      <c r="B99" s="33">
        <v>8</v>
      </c>
      <c r="E99" s="1"/>
    </row>
    <row r="100" spans="1:5" ht="15" customHeight="1">
      <c r="A100" s="8" t="s">
        <v>289</v>
      </c>
      <c r="B100" s="33">
        <v>8</v>
      </c>
      <c r="E100" s="1"/>
    </row>
    <row r="101" spans="1:5" ht="15" customHeight="1">
      <c r="A101" s="8" t="s">
        <v>290</v>
      </c>
      <c r="B101" s="33">
        <v>8</v>
      </c>
      <c r="E101" s="1"/>
    </row>
    <row r="102" spans="1:5" ht="15" customHeight="1">
      <c r="A102" s="8" t="s">
        <v>291</v>
      </c>
      <c r="B102" s="33">
        <v>8</v>
      </c>
      <c r="E102" s="1"/>
    </row>
    <row r="103" spans="1:5" ht="15" customHeight="1">
      <c r="A103" s="8" t="s">
        <v>292</v>
      </c>
      <c r="B103" s="33">
        <v>9</v>
      </c>
      <c r="E103" s="1"/>
    </row>
    <row r="104" spans="1:5" ht="15" customHeight="1">
      <c r="A104" s="8" t="s">
        <v>293</v>
      </c>
      <c r="B104" s="33">
        <v>9</v>
      </c>
      <c r="E104" s="1"/>
    </row>
    <row r="105" spans="1:5" ht="15" customHeight="1">
      <c r="A105" s="8" t="s">
        <v>294</v>
      </c>
      <c r="B105" s="33">
        <v>9</v>
      </c>
      <c r="E105" s="1"/>
    </row>
    <row r="106" spans="1:5" ht="15" customHeight="1">
      <c r="A106" s="8" t="s">
        <v>295</v>
      </c>
      <c r="B106" s="33">
        <v>9</v>
      </c>
      <c r="E106" s="1"/>
    </row>
    <row r="107" spans="1:5" ht="15" customHeight="1">
      <c r="A107" s="8" t="s">
        <v>296</v>
      </c>
      <c r="B107" s="33">
        <v>9</v>
      </c>
      <c r="E107" s="1"/>
    </row>
    <row r="108" spans="1:5" ht="15" customHeight="1">
      <c r="A108" s="8" t="s">
        <v>297</v>
      </c>
      <c r="B108" s="33">
        <v>9</v>
      </c>
      <c r="E108" s="1"/>
    </row>
    <row r="109" spans="1:5" ht="15" customHeight="1">
      <c r="A109" s="8" t="s">
        <v>298</v>
      </c>
      <c r="B109" s="33">
        <v>9</v>
      </c>
      <c r="E109" s="1"/>
    </row>
    <row r="110" spans="1:5" ht="15" customHeight="1">
      <c r="A110" s="8" t="s">
        <v>299</v>
      </c>
      <c r="B110" s="33">
        <v>9</v>
      </c>
      <c r="E110" s="1"/>
    </row>
    <row r="111" spans="1:5" ht="15" customHeight="1">
      <c r="A111" s="8" t="s">
        <v>300</v>
      </c>
      <c r="B111" s="33">
        <v>10</v>
      </c>
      <c r="E111" s="1"/>
    </row>
    <row r="112" spans="1:5" ht="15" customHeight="1">
      <c r="A112" s="8" t="s">
        <v>301</v>
      </c>
      <c r="B112" s="33">
        <v>10</v>
      </c>
      <c r="E112" s="1"/>
    </row>
    <row r="113" spans="1:5" ht="15" customHeight="1">
      <c r="A113" s="8" t="s">
        <v>302</v>
      </c>
      <c r="B113" s="33">
        <v>10</v>
      </c>
      <c r="E113" s="1"/>
    </row>
    <row r="114" spans="1:5" ht="15" customHeight="1">
      <c r="A114" s="8" t="s">
        <v>303</v>
      </c>
      <c r="B114" s="33">
        <v>10</v>
      </c>
      <c r="E114" s="1"/>
    </row>
    <row r="115" spans="1:5" ht="15" customHeight="1">
      <c r="A115" s="8" t="s">
        <v>304</v>
      </c>
      <c r="B115" s="33">
        <v>10</v>
      </c>
      <c r="E115" s="1"/>
    </row>
    <row r="116" spans="1:5" ht="15" customHeight="1">
      <c r="A116" s="8" t="s">
        <v>305</v>
      </c>
      <c r="B116" s="33">
        <v>10</v>
      </c>
      <c r="E116" s="1"/>
    </row>
    <row r="117" spans="1:5" ht="15" customHeight="1">
      <c r="A117" s="8" t="s">
        <v>306</v>
      </c>
      <c r="B117" s="33">
        <v>10</v>
      </c>
      <c r="E117" s="1"/>
    </row>
    <row r="118" spans="1:5" ht="15" customHeight="1">
      <c r="A118" s="8" t="s">
        <v>307</v>
      </c>
      <c r="B118" s="33">
        <v>10</v>
      </c>
      <c r="E118" s="1"/>
    </row>
    <row r="119" spans="1:5" ht="15" customHeight="1">
      <c r="A119" s="8" t="s">
        <v>308</v>
      </c>
      <c r="B119" s="33">
        <v>10</v>
      </c>
      <c r="E119" s="1"/>
    </row>
    <row r="120" spans="1:5" ht="15" customHeight="1">
      <c r="A120" s="8" t="s">
        <v>309</v>
      </c>
      <c r="B120" s="33">
        <v>10</v>
      </c>
      <c r="E120" s="1"/>
    </row>
    <row r="121" spans="1:5" ht="15" customHeight="1">
      <c r="A121" s="8" t="s">
        <v>310</v>
      </c>
      <c r="B121" s="33">
        <v>11</v>
      </c>
      <c r="E121" s="1"/>
    </row>
    <row r="122" spans="1:5" ht="15" customHeight="1">
      <c r="A122" s="8" t="s">
        <v>311</v>
      </c>
      <c r="B122" s="33">
        <v>11</v>
      </c>
      <c r="E122" s="1"/>
    </row>
    <row r="123" spans="1:5" ht="15" customHeight="1">
      <c r="A123" s="8" t="s">
        <v>312</v>
      </c>
      <c r="B123" s="33">
        <v>11</v>
      </c>
      <c r="E123" s="1"/>
    </row>
    <row r="124" spans="1:5" ht="15" customHeight="1">
      <c r="A124" s="8" t="s">
        <v>313</v>
      </c>
      <c r="B124" s="33">
        <v>11</v>
      </c>
      <c r="E124" s="1"/>
    </row>
    <row r="125" spans="1:5" ht="15" customHeight="1">
      <c r="A125" s="8" t="s">
        <v>314</v>
      </c>
      <c r="B125" s="33">
        <v>11</v>
      </c>
      <c r="E125" s="1"/>
    </row>
    <row r="126" spans="1:5" ht="15" customHeight="1">
      <c r="A126" s="8" t="s">
        <v>315</v>
      </c>
      <c r="B126" s="33">
        <v>11</v>
      </c>
      <c r="E126" s="1"/>
    </row>
    <row r="127" spans="1:5" ht="15" customHeight="1">
      <c r="A127" s="8" t="s">
        <v>316</v>
      </c>
      <c r="B127" s="33">
        <v>11</v>
      </c>
      <c r="E127" s="1"/>
    </row>
    <row r="128" spans="1:5" ht="15" customHeight="1">
      <c r="A128" s="8" t="s">
        <v>317</v>
      </c>
      <c r="B128" s="33">
        <v>11</v>
      </c>
      <c r="E128" s="1"/>
    </row>
    <row r="129" spans="1:5" ht="15" customHeight="1">
      <c r="A129" s="8" t="s">
        <v>318</v>
      </c>
      <c r="B129" s="33">
        <v>11</v>
      </c>
      <c r="E129" s="1"/>
    </row>
    <row r="130" spans="1:5" ht="15" customHeight="1">
      <c r="A130" s="8" t="s">
        <v>319</v>
      </c>
      <c r="B130" s="33">
        <v>11</v>
      </c>
      <c r="E130" s="1"/>
    </row>
    <row r="131" spans="1:5" ht="15" customHeight="1">
      <c r="A131" s="8" t="s">
        <v>320</v>
      </c>
      <c r="B131" s="33">
        <v>12</v>
      </c>
      <c r="E131" s="1"/>
    </row>
    <row r="132" spans="1:5" ht="15" customHeight="1">
      <c r="A132" s="8" t="s">
        <v>321</v>
      </c>
      <c r="B132" s="33">
        <v>12</v>
      </c>
      <c r="E132" s="1"/>
    </row>
    <row r="133" spans="1:5" ht="15" customHeight="1">
      <c r="A133" s="8" t="s">
        <v>322</v>
      </c>
      <c r="B133" s="33">
        <v>12</v>
      </c>
      <c r="E133" s="1"/>
    </row>
    <row r="134" spans="1:5" ht="15" customHeight="1">
      <c r="A134" s="8" t="s">
        <v>323</v>
      </c>
      <c r="B134" s="33">
        <v>12</v>
      </c>
      <c r="E134" s="1"/>
    </row>
    <row r="135" spans="1:5" ht="15" customHeight="1">
      <c r="A135" s="8" t="s">
        <v>324</v>
      </c>
      <c r="B135" s="33">
        <v>12</v>
      </c>
      <c r="E135" s="1"/>
    </row>
    <row r="136" spans="1:5" ht="15" customHeight="1">
      <c r="A136" s="8" t="s">
        <v>325</v>
      </c>
      <c r="B136" s="33">
        <v>12</v>
      </c>
      <c r="E136" s="1"/>
    </row>
    <row r="137" spans="1:5" ht="15" customHeight="1">
      <c r="A137" s="8" t="s">
        <v>326</v>
      </c>
      <c r="B137" s="33">
        <v>12</v>
      </c>
      <c r="E137" s="1"/>
    </row>
    <row r="138" spans="1:5" ht="15" customHeight="1">
      <c r="A138" s="8" t="s">
        <v>327</v>
      </c>
      <c r="B138" s="33">
        <v>12</v>
      </c>
      <c r="E138" s="1"/>
    </row>
    <row r="139" spans="1:5" ht="15" customHeight="1">
      <c r="A139" s="8" t="s">
        <v>328</v>
      </c>
      <c r="B139" s="33">
        <v>12</v>
      </c>
      <c r="E139" s="1"/>
    </row>
    <row r="140" spans="1:5" ht="15" customHeight="1">
      <c r="A140" s="8" t="s">
        <v>329</v>
      </c>
      <c r="B140" s="33">
        <v>12</v>
      </c>
      <c r="E140" s="1"/>
    </row>
    <row r="141" spans="1:5" ht="15" customHeight="1">
      <c r="A141" s="8" t="s">
        <v>330</v>
      </c>
      <c r="B141" s="33">
        <v>12</v>
      </c>
      <c r="E141" s="1"/>
    </row>
    <row r="142" spans="1:5" ht="15" customHeight="1">
      <c r="A142" s="8" t="s">
        <v>331</v>
      </c>
      <c r="B142" s="33">
        <v>13</v>
      </c>
      <c r="E142" s="1"/>
    </row>
    <row r="143" spans="1:5" ht="15" customHeight="1">
      <c r="A143" s="8" t="s">
        <v>332</v>
      </c>
      <c r="B143" s="33">
        <v>13</v>
      </c>
      <c r="E143" s="1"/>
    </row>
    <row r="144" spans="1:5" ht="15" customHeight="1">
      <c r="A144" s="8" t="s">
        <v>333</v>
      </c>
      <c r="B144" s="33">
        <v>13</v>
      </c>
      <c r="E144" s="1"/>
    </row>
    <row r="145" spans="1:5" ht="15" customHeight="1">
      <c r="A145" s="8" t="s">
        <v>334</v>
      </c>
      <c r="B145" s="33">
        <v>13</v>
      </c>
      <c r="E145" s="1"/>
    </row>
    <row r="146" spans="1:5" ht="15" customHeight="1">
      <c r="A146" s="8" t="s">
        <v>335</v>
      </c>
      <c r="B146" s="33">
        <v>13</v>
      </c>
      <c r="E146" s="1"/>
    </row>
    <row r="147" spans="1:5" ht="15" customHeight="1">
      <c r="A147" s="8" t="s">
        <v>336</v>
      </c>
      <c r="B147" s="33">
        <v>14</v>
      </c>
      <c r="E147" s="1"/>
    </row>
    <row r="148" spans="1:5" ht="15" customHeight="1">
      <c r="A148" s="8" t="s">
        <v>337</v>
      </c>
      <c r="B148" s="33">
        <v>14</v>
      </c>
      <c r="E148" s="1"/>
    </row>
    <row r="149" spans="1:5" ht="15" customHeight="1">
      <c r="A149" s="8" t="s">
        <v>338</v>
      </c>
      <c r="B149" s="33">
        <v>14</v>
      </c>
      <c r="E149" s="1"/>
    </row>
    <row r="150" spans="1:5" ht="15" customHeight="1">
      <c r="A150" s="8" t="s">
        <v>339</v>
      </c>
      <c r="B150" s="33">
        <v>14</v>
      </c>
      <c r="E150" s="1"/>
    </row>
    <row r="151" spans="1:5" ht="15" customHeight="1">
      <c r="A151" s="8" t="s">
        <v>340</v>
      </c>
      <c r="B151" s="33">
        <v>14</v>
      </c>
      <c r="E151" s="1"/>
    </row>
    <row r="152" spans="1:5" ht="15" customHeight="1">
      <c r="A152" s="8" t="s">
        <v>341</v>
      </c>
      <c r="B152" s="33">
        <v>14</v>
      </c>
      <c r="E152" s="1"/>
    </row>
    <row r="153" spans="1:5" ht="15" customHeight="1">
      <c r="A153" s="8" t="s">
        <v>342</v>
      </c>
      <c r="B153" s="33">
        <v>14</v>
      </c>
      <c r="E153" s="1"/>
    </row>
    <row r="154" spans="1:5" ht="15" customHeight="1">
      <c r="A154" s="8" t="s">
        <v>343</v>
      </c>
      <c r="B154" s="33">
        <v>14</v>
      </c>
      <c r="E154" s="1"/>
    </row>
    <row r="155" spans="1:5" ht="15" customHeight="1">
      <c r="A155" s="8" t="s">
        <v>344</v>
      </c>
      <c r="B155" s="33">
        <v>14</v>
      </c>
      <c r="E155" s="1"/>
    </row>
    <row r="156" spans="1:5" ht="15" customHeight="1">
      <c r="A156" s="8" t="s">
        <v>345</v>
      </c>
      <c r="B156" s="33">
        <v>14</v>
      </c>
      <c r="E156" s="1"/>
    </row>
    <row r="157" spans="1:5" ht="15" customHeight="1">
      <c r="A157" s="8" t="s">
        <v>346</v>
      </c>
      <c r="B157" s="33">
        <v>15</v>
      </c>
      <c r="E157" s="1"/>
    </row>
    <row r="158" spans="1:5" ht="15" customHeight="1">
      <c r="A158" s="8" t="s">
        <v>347</v>
      </c>
      <c r="B158" s="33">
        <v>15</v>
      </c>
      <c r="E158" s="1"/>
    </row>
    <row r="159" spans="1:5" ht="15" customHeight="1">
      <c r="A159" s="8" t="s">
        <v>348</v>
      </c>
      <c r="B159" s="33">
        <v>15</v>
      </c>
      <c r="E159" s="1"/>
    </row>
    <row r="160" spans="1:5" ht="15" customHeight="1">
      <c r="A160" s="8" t="s">
        <v>349</v>
      </c>
      <c r="B160" s="33">
        <v>15</v>
      </c>
      <c r="E160" s="1"/>
    </row>
    <row r="161" spans="1:5" ht="15" customHeight="1">
      <c r="A161" s="8" t="s">
        <v>350</v>
      </c>
      <c r="B161" s="33">
        <v>15</v>
      </c>
      <c r="E161" s="1"/>
    </row>
    <row r="162" spans="1:5" ht="15" customHeight="1">
      <c r="A162" s="8" t="s">
        <v>351</v>
      </c>
      <c r="B162" s="33">
        <v>15</v>
      </c>
      <c r="E162" s="1"/>
    </row>
    <row r="163" spans="1:5" ht="15" customHeight="1">
      <c r="A163" s="8" t="s">
        <v>352</v>
      </c>
      <c r="B163" s="33">
        <v>15</v>
      </c>
      <c r="E163" s="1"/>
    </row>
    <row r="164" spans="1:5" ht="15" customHeight="1">
      <c r="A164" s="8" t="s">
        <v>353</v>
      </c>
      <c r="B164" s="33">
        <v>15</v>
      </c>
      <c r="E164" s="1"/>
    </row>
    <row r="165" spans="1:5" ht="15" customHeight="1">
      <c r="A165" s="8" t="s">
        <v>354</v>
      </c>
      <c r="B165" s="33">
        <v>15</v>
      </c>
      <c r="E165" s="1"/>
    </row>
    <row r="166" spans="1:5" ht="15" customHeight="1">
      <c r="A166" s="8" t="s">
        <v>355</v>
      </c>
      <c r="B166" s="33">
        <v>15</v>
      </c>
      <c r="E166" s="1"/>
    </row>
    <row r="167" spans="1:5" ht="15" customHeight="1">
      <c r="A167" s="8" t="s">
        <v>356</v>
      </c>
      <c r="B167" s="33">
        <v>15</v>
      </c>
      <c r="E167" s="1"/>
    </row>
    <row r="168" spans="1:5" ht="15" customHeight="1">
      <c r="A168" s="8" t="s">
        <v>357</v>
      </c>
      <c r="B168" s="33">
        <v>15</v>
      </c>
      <c r="E168" s="1"/>
    </row>
    <row r="169" spans="1:5" ht="15" customHeight="1">
      <c r="A169" s="8" t="s">
        <v>358</v>
      </c>
      <c r="B169" s="33">
        <v>16</v>
      </c>
      <c r="E169" s="1"/>
    </row>
    <row r="170" spans="1:5" ht="15" customHeight="1">
      <c r="A170" s="8" t="s">
        <v>359</v>
      </c>
      <c r="B170" s="33">
        <v>16</v>
      </c>
      <c r="E170" s="1"/>
    </row>
    <row r="171" spans="1:5" ht="15" customHeight="1">
      <c r="A171" s="8" t="s">
        <v>360</v>
      </c>
      <c r="B171" s="33">
        <v>16</v>
      </c>
      <c r="E171" s="1"/>
    </row>
    <row r="172" spans="1:5" ht="15" customHeight="1">
      <c r="A172" s="8" t="s">
        <v>361</v>
      </c>
      <c r="B172" s="33">
        <v>16</v>
      </c>
      <c r="E172" s="1"/>
    </row>
    <row r="173" spans="1:5" ht="15" customHeight="1">
      <c r="A173" s="8" t="s">
        <v>362</v>
      </c>
      <c r="B173" s="33">
        <v>16</v>
      </c>
      <c r="E173" s="1"/>
    </row>
    <row r="174" spans="1:5" ht="15" customHeight="1">
      <c r="A174" s="8" t="s">
        <v>363</v>
      </c>
      <c r="B174" s="33">
        <v>16</v>
      </c>
      <c r="E174" s="1"/>
    </row>
    <row r="175" spans="1:5" ht="15" customHeight="1">
      <c r="A175" s="8" t="s">
        <v>364</v>
      </c>
      <c r="B175" s="33">
        <v>16</v>
      </c>
      <c r="E175" s="1"/>
    </row>
    <row r="176" spans="1:5" ht="15" customHeight="1">
      <c r="A176" s="8" t="s">
        <v>365</v>
      </c>
      <c r="B176" s="33">
        <v>16</v>
      </c>
      <c r="E176" s="1"/>
    </row>
    <row r="177" spans="1:5" ht="15" customHeight="1">
      <c r="A177" s="8" t="s">
        <v>366</v>
      </c>
      <c r="B177" s="33">
        <v>16</v>
      </c>
      <c r="E177" s="1"/>
    </row>
    <row r="178" spans="1:5" ht="15" customHeight="1">
      <c r="A178" s="8" t="s">
        <v>367</v>
      </c>
      <c r="B178" s="33">
        <v>16</v>
      </c>
      <c r="E178" s="1"/>
    </row>
    <row r="179" spans="1:5" ht="15" customHeight="1">
      <c r="A179" s="8" t="s">
        <v>368</v>
      </c>
      <c r="B179" s="33">
        <v>16</v>
      </c>
      <c r="E179" s="1"/>
    </row>
    <row r="180" spans="1:5" ht="15" customHeight="1">
      <c r="A180" s="8" t="s">
        <v>369</v>
      </c>
      <c r="B180" s="33">
        <v>16</v>
      </c>
      <c r="E180" s="1"/>
    </row>
    <row r="181" spans="1:5" ht="15" customHeight="1">
      <c r="A181" s="8" t="s">
        <v>370</v>
      </c>
      <c r="B181" s="33">
        <v>17</v>
      </c>
      <c r="E181" s="1"/>
    </row>
    <row r="182" spans="1:5" ht="15" customHeight="1">
      <c r="A182" s="8" t="s">
        <v>371</v>
      </c>
      <c r="B182" s="33">
        <v>17</v>
      </c>
      <c r="E182" s="1"/>
    </row>
    <row r="183" spans="1:5" ht="15" customHeight="1">
      <c r="A183" s="8" t="s">
        <v>372</v>
      </c>
      <c r="B183" s="33">
        <v>17</v>
      </c>
      <c r="E183" s="1"/>
    </row>
    <row r="184" spans="1:5" ht="15" customHeight="1">
      <c r="A184" s="8" t="s">
        <v>373</v>
      </c>
      <c r="B184" s="33">
        <v>17</v>
      </c>
      <c r="E184" s="1"/>
    </row>
    <row r="185" spans="1:5" ht="15" customHeight="1">
      <c r="A185" s="8" t="s">
        <v>374</v>
      </c>
      <c r="B185" s="33">
        <v>17</v>
      </c>
      <c r="E185" s="1"/>
    </row>
    <row r="186" spans="1:5" ht="15" customHeight="1">
      <c r="A186" s="8" t="s">
        <v>375</v>
      </c>
      <c r="B186" s="33">
        <v>17</v>
      </c>
      <c r="E186" s="1"/>
    </row>
    <row r="187" spans="1:5" ht="15" customHeight="1">
      <c r="A187" s="8" t="s">
        <v>376</v>
      </c>
      <c r="B187" s="33">
        <v>17</v>
      </c>
      <c r="E187" s="1"/>
    </row>
    <row r="188" spans="1:5" ht="15" customHeight="1">
      <c r="A188" s="8" t="s">
        <v>377</v>
      </c>
      <c r="B188" s="33">
        <v>17</v>
      </c>
      <c r="E188" s="1"/>
    </row>
    <row r="189" spans="1:5" ht="15" customHeight="1">
      <c r="A189" s="8" t="s">
        <v>378</v>
      </c>
      <c r="B189" s="33">
        <v>17</v>
      </c>
      <c r="E189" s="1"/>
    </row>
    <row r="190" spans="1:5" ht="15" customHeight="1">
      <c r="A190" s="8" t="s">
        <v>379</v>
      </c>
      <c r="B190" s="33">
        <v>17</v>
      </c>
      <c r="E190" s="1"/>
    </row>
    <row r="191" spans="1:5" ht="15" customHeight="1">
      <c r="A191" s="8" t="s">
        <v>380</v>
      </c>
      <c r="B191" s="33">
        <v>17</v>
      </c>
      <c r="E191" s="1"/>
    </row>
    <row r="192" spans="1:5" ht="15" customHeight="1">
      <c r="A192" s="8" t="s">
        <v>381</v>
      </c>
      <c r="B192" s="33">
        <v>17</v>
      </c>
      <c r="E192" s="1"/>
    </row>
    <row r="193" spans="1:5" ht="15" customHeight="1">
      <c r="A193" s="8" t="s">
        <v>382</v>
      </c>
      <c r="B193" s="33">
        <v>17</v>
      </c>
      <c r="E193" s="1"/>
    </row>
    <row r="194" spans="1:5" ht="15" customHeight="1">
      <c r="A194" s="8" t="s">
        <v>383</v>
      </c>
      <c r="B194" s="33">
        <v>17</v>
      </c>
      <c r="E194" s="1"/>
    </row>
    <row r="195" spans="1:5" ht="15" customHeight="1">
      <c r="A195" s="8" t="s">
        <v>384</v>
      </c>
      <c r="B195" s="33">
        <v>17</v>
      </c>
      <c r="E195" s="1"/>
    </row>
    <row r="196" spans="1:5" ht="15" customHeight="1">
      <c r="A196" s="8" t="s">
        <v>385</v>
      </c>
      <c r="B196" s="33">
        <v>17</v>
      </c>
      <c r="E196" s="1"/>
    </row>
    <row r="197" spans="1:5" ht="15" customHeight="1">
      <c r="A197" s="8" t="s">
        <v>386</v>
      </c>
      <c r="B197" s="33">
        <v>17</v>
      </c>
      <c r="E197" s="1"/>
    </row>
    <row r="198" spans="1:5" ht="15" customHeight="1">
      <c r="A198" s="8" t="s">
        <v>387</v>
      </c>
      <c r="B198" s="33">
        <v>17</v>
      </c>
      <c r="E198" s="1"/>
    </row>
    <row r="199" spans="1:5" ht="15" customHeight="1">
      <c r="A199" s="8" t="s">
        <v>388</v>
      </c>
      <c r="B199" s="33">
        <v>17</v>
      </c>
      <c r="E199" s="1"/>
    </row>
    <row r="200" spans="1:5" ht="15.75" customHeight="1">
      <c r="A200" s="1"/>
      <c r="B200" s="1"/>
      <c r="E200" s="1"/>
    </row>
    <row r="201" spans="1:5" ht="15.75" customHeight="1">
      <c r="A201" s="1"/>
      <c r="B201" s="1"/>
      <c r="E201" s="1"/>
    </row>
    <row r="202" spans="1:5" ht="15.75" customHeight="1">
      <c r="A202" s="1"/>
      <c r="B202" s="1"/>
      <c r="E202" s="1"/>
    </row>
    <row r="203" spans="1:5" ht="15.75" customHeight="1">
      <c r="A203" s="1"/>
      <c r="B203" s="1"/>
      <c r="E203" s="1"/>
    </row>
    <row r="204" spans="1:5" ht="15.75" customHeight="1">
      <c r="A204" s="1"/>
      <c r="B204" s="1"/>
      <c r="E204" s="1"/>
    </row>
    <row r="205" spans="1:5" ht="15.75" customHeight="1">
      <c r="A205" s="1"/>
      <c r="B205" s="1"/>
      <c r="E205" s="1"/>
    </row>
    <row r="206" spans="1:5" ht="15.75" customHeight="1">
      <c r="A206" s="1"/>
      <c r="B206" s="1"/>
      <c r="E206" s="1"/>
    </row>
    <row r="207" spans="1:5" ht="15.75" customHeight="1">
      <c r="A207" s="1"/>
      <c r="B207" s="1"/>
      <c r="E207" s="1"/>
    </row>
    <row r="208" spans="1:5" ht="15.75" customHeight="1">
      <c r="A208" s="1"/>
      <c r="B208" s="1"/>
      <c r="E208" s="1"/>
    </row>
    <row r="209" spans="1:5" ht="15.75" customHeight="1">
      <c r="A209" s="1"/>
      <c r="B209" s="1"/>
      <c r="E209" s="1"/>
    </row>
    <row r="210" spans="1:5" ht="15.75" customHeight="1">
      <c r="A210" s="1"/>
      <c r="B210" s="1"/>
      <c r="E210" s="1"/>
    </row>
    <row r="211" spans="1:5" ht="15.75" customHeight="1">
      <c r="A211" s="1"/>
      <c r="B211" s="1"/>
      <c r="E211" s="1"/>
    </row>
    <row r="212" spans="1:5" ht="15.75" customHeight="1">
      <c r="A212" s="1"/>
      <c r="B212" s="1"/>
      <c r="E212" s="1"/>
    </row>
    <row r="213" spans="1:5" ht="15.75" customHeight="1">
      <c r="A213" s="1"/>
      <c r="B213" s="1"/>
      <c r="E213" s="1"/>
    </row>
    <row r="214" spans="1:5" ht="15.75" customHeight="1">
      <c r="A214" s="1"/>
      <c r="B214" s="1"/>
      <c r="E214" s="1"/>
    </row>
    <row r="215" spans="1:5" ht="15.75" customHeight="1">
      <c r="A215" s="1"/>
      <c r="B215" s="1"/>
      <c r="E215" s="1"/>
    </row>
    <row r="216" spans="1:5" ht="15.75" customHeight="1">
      <c r="A216" s="1"/>
      <c r="B216" s="1"/>
      <c r="E216" s="1"/>
    </row>
    <row r="217" spans="1:5" ht="15.75" customHeight="1">
      <c r="A217" s="1"/>
      <c r="B217" s="1"/>
      <c r="E217" s="1"/>
    </row>
    <row r="218" spans="1:5" ht="15.75" customHeight="1">
      <c r="A218" s="1"/>
      <c r="B218" s="1"/>
      <c r="E218" s="1"/>
    </row>
    <row r="219" spans="1:5" ht="15.75" customHeight="1">
      <c r="A219" s="1"/>
      <c r="B219" s="1"/>
      <c r="E219" s="1"/>
    </row>
    <row r="220" spans="1:5" ht="15.75" customHeight="1">
      <c r="A220" s="1"/>
      <c r="B220" s="1"/>
      <c r="E220" s="1"/>
    </row>
    <row r="221" spans="1:5" ht="15.75" customHeight="1">
      <c r="A221" s="1"/>
      <c r="B221" s="1"/>
      <c r="E221" s="1"/>
    </row>
    <row r="222" spans="1:5" ht="15.75" customHeight="1">
      <c r="A222" s="1"/>
      <c r="B222" s="1"/>
      <c r="E222" s="1"/>
    </row>
    <row r="223" spans="1:5" ht="15.75" customHeight="1">
      <c r="A223" s="1"/>
      <c r="B223" s="1"/>
      <c r="E223" s="1"/>
    </row>
    <row r="224" spans="1:5" ht="15.75" customHeight="1">
      <c r="A224" s="1"/>
      <c r="B224" s="1"/>
      <c r="E224" s="1"/>
    </row>
    <row r="225" spans="1:5" ht="15.75" customHeight="1">
      <c r="A225" s="1"/>
      <c r="B225" s="1"/>
      <c r="E225" s="1"/>
    </row>
    <row r="226" spans="1:5" ht="15.75" customHeight="1">
      <c r="A226" s="1"/>
      <c r="B226" s="1"/>
      <c r="E226" s="1"/>
    </row>
    <row r="227" spans="1:5" ht="15.75" customHeight="1">
      <c r="A227" s="1"/>
      <c r="B227" s="1"/>
      <c r="E227" s="1"/>
    </row>
    <row r="228" spans="1:5" ht="15.75" customHeight="1">
      <c r="A228" s="1"/>
      <c r="B228" s="1"/>
      <c r="E228" s="1"/>
    </row>
    <row r="229" spans="1:5" ht="15.75" customHeight="1">
      <c r="A229" s="1"/>
      <c r="B229" s="1"/>
      <c r="E229" s="1"/>
    </row>
    <row r="230" spans="1:5" ht="15.75" customHeight="1">
      <c r="A230" s="1"/>
      <c r="B230" s="1"/>
      <c r="E230" s="1"/>
    </row>
    <row r="231" spans="1:5" ht="15.75" customHeight="1">
      <c r="A231" s="1"/>
      <c r="B231" s="1"/>
      <c r="E231" s="1"/>
    </row>
    <row r="232" spans="1:5" ht="15.75" customHeight="1">
      <c r="A232" s="1"/>
      <c r="B232" s="1"/>
      <c r="E232" s="1"/>
    </row>
    <row r="233" spans="1:5" ht="15.75" customHeight="1">
      <c r="A233" s="1"/>
      <c r="B233" s="1"/>
      <c r="E233" s="1"/>
    </row>
    <row r="234" spans="1:5" ht="15.75" customHeight="1">
      <c r="A234" s="1"/>
      <c r="B234" s="1"/>
      <c r="E234" s="1"/>
    </row>
    <row r="235" spans="1:5" ht="15.75" customHeight="1">
      <c r="A235" s="1"/>
      <c r="B235" s="1"/>
      <c r="E235" s="1"/>
    </row>
    <row r="236" spans="1:5" ht="15.75" customHeight="1">
      <c r="A236" s="1"/>
      <c r="B236" s="1"/>
      <c r="E236" s="1"/>
    </row>
    <row r="237" spans="1:5" ht="15.75" customHeight="1">
      <c r="A237" s="1"/>
      <c r="B237" s="1"/>
      <c r="E237" s="1"/>
    </row>
    <row r="238" spans="1:5" ht="15.75" customHeight="1">
      <c r="A238" s="1"/>
      <c r="B238" s="1"/>
      <c r="E238" s="1"/>
    </row>
    <row r="239" spans="1:5" ht="15.75" customHeight="1">
      <c r="A239" s="1"/>
      <c r="B239" s="1"/>
      <c r="E239" s="1"/>
    </row>
    <row r="240" spans="1:5" ht="15.75" customHeight="1">
      <c r="A240" s="1"/>
      <c r="B240" s="1"/>
      <c r="E240" s="1"/>
    </row>
    <row r="241" spans="1:5" ht="15.75" customHeight="1">
      <c r="A241" s="1"/>
      <c r="B241" s="1"/>
      <c r="E241" s="1"/>
    </row>
    <row r="242" spans="1:5" ht="15.75" customHeight="1">
      <c r="A242" s="1"/>
      <c r="B242" s="1"/>
      <c r="E242" s="1"/>
    </row>
    <row r="243" spans="1:5" ht="15.75" customHeight="1">
      <c r="A243" s="1"/>
      <c r="B243" s="1"/>
      <c r="E243" s="1"/>
    </row>
    <row r="244" spans="1:5" ht="15.75" customHeight="1">
      <c r="A244" s="1"/>
      <c r="B244" s="1"/>
      <c r="E244" s="1"/>
    </row>
    <row r="245" spans="1:5" ht="15.75" customHeight="1">
      <c r="A245" s="1"/>
      <c r="B245" s="1"/>
      <c r="E245" s="1"/>
    </row>
    <row r="246" spans="1:5" ht="15.75" customHeight="1">
      <c r="A246" s="1"/>
      <c r="B246" s="1"/>
      <c r="E246" s="1"/>
    </row>
    <row r="247" spans="1:5" ht="15.75" customHeight="1">
      <c r="A247" s="1"/>
      <c r="B247" s="1"/>
      <c r="E247" s="1"/>
    </row>
    <row r="248" spans="1:5" ht="15.75" customHeight="1">
      <c r="A248" s="1"/>
      <c r="B248" s="1"/>
      <c r="E248" s="1"/>
    </row>
    <row r="249" spans="1:5" ht="15.75" customHeight="1">
      <c r="A249" s="1"/>
      <c r="B249" s="1"/>
      <c r="E249" s="1"/>
    </row>
    <row r="250" spans="1:5" ht="15.75" customHeight="1">
      <c r="A250" s="1"/>
      <c r="B250" s="1"/>
      <c r="E250" s="1"/>
    </row>
    <row r="251" spans="1:5" ht="15.75" customHeight="1">
      <c r="A251" s="1"/>
      <c r="B251" s="1"/>
      <c r="E251" s="1"/>
    </row>
    <row r="252" spans="1:5" ht="15.75" customHeight="1">
      <c r="A252" s="1"/>
      <c r="B252" s="1"/>
      <c r="E252" s="1"/>
    </row>
    <row r="253" spans="1:5" ht="15.75" customHeight="1">
      <c r="A253" s="1"/>
      <c r="B253" s="1"/>
      <c r="E253" s="1"/>
    </row>
    <row r="254" spans="1:5" ht="15.75" customHeight="1">
      <c r="A254" s="1"/>
      <c r="B254" s="1"/>
      <c r="E254" s="1"/>
    </row>
    <row r="255" spans="1:5" ht="15.75" customHeight="1">
      <c r="A255" s="1"/>
      <c r="B255" s="1"/>
      <c r="E255" s="1"/>
    </row>
    <row r="256" spans="1:5" ht="15.75" customHeight="1">
      <c r="A256" s="1"/>
      <c r="B256" s="1"/>
      <c r="E256" s="1"/>
    </row>
    <row r="257" spans="1:5" ht="15.75" customHeight="1">
      <c r="A257" s="1"/>
      <c r="B257" s="1"/>
      <c r="E257" s="1"/>
    </row>
    <row r="258" spans="1:5" ht="15.75" customHeight="1">
      <c r="A258" s="1"/>
      <c r="B258" s="1"/>
      <c r="E258" s="1"/>
    </row>
    <row r="259" spans="1:5" ht="15.75" customHeight="1">
      <c r="A259" s="1"/>
      <c r="B259" s="1"/>
      <c r="E259" s="1"/>
    </row>
    <row r="260" spans="1:5" ht="15.75" customHeight="1">
      <c r="A260" s="1"/>
      <c r="B260" s="1"/>
      <c r="E260" s="1"/>
    </row>
    <row r="261" spans="1:5" ht="15.75" customHeight="1">
      <c r="A261" s="1"/>
      <c r="B261" s="1"/>
      <c r="E261" s="1"/>
    </row>
    <row r="262" spans="1:5" ht="15.75" customHeight="1">
      <c r="A262" s="1"/>
      <c r="B262" s="1"/>
      <c r="E262" s="1"/>
    </row>
    <row r="263" spans="1:5" ht="15.75" customHeight="1">
      <c r="A263" s="1"/>
      <c r="B263" s="1"/>
      <c r="E263" s="1"/>
    </row>
    <row r="264" spans="1:5" ht="15.75" customHeight="1">
      <c r="A264" s="1"/>
      <c r="B264" s="1"/>
      <c r="E264" s="1"/>
    </row>
    <row r="265" spans="1:5" ht="15.75" customHeight="1">
      <c r="A265" s="1"/>
      <c r="B265" s="1"/>
      <c r="E265" s="1"/>
    </row>
    <row r="266" spans="1:5" ht="15.75" customHeight="1">
      <c r="A266" s="1"/>
      <c r="B266" s="1"/>
      <c r="E266" s="1"/>
    </row>
    <row r="267" spans="1:5" ht="15.75" customHeight="1">
      <c r="A267" s="1"/>
      <c r="B267" s="1"/>
      <c r="E267" s="1"/>
    </row>
    <row r="268" spans="1:5" ht="15.75" customHeight="1">
      <c r="A268" s="1"/>
      <c r="B268" s="1"/>
      <c r="E268" s="1"/>
    </row>
    <row r="269" spans="1:5" ht="15.75" customHeight="1">
      <c r="A269" s="1"/>
      <c r="B269" s="1"/>
      <c r="E269" s="1"/>
    </row>
    <row r="270" spans="1:5" ht="15.75" customHeight="1">
      <c r="A270" s="1"/>
      <c r="B270" s="1"/>
      <c r="E270" s="1"/>
    </row>
    <row r="271" spans="1:5" ht="15.75" customHeight="1">
      <c r="A271" s="1"/>
      <c r="B271" s="1"/>
      <c r="E271" s="1"/>
    </row>
    <row r="272" spans="1:5" ht="15.75" customHeight="1">
      <c r="A272" s="1"/>
      <c r="B272" s="1"/>
      <c r="E272" s="1"/>
    </row>
    <row r="273" spans="1:5" ht="15.75" customHeight="1">
      <c r="A273" s="1"/>
      <c r="B273" s="1"/>
      <c r="E273" s="1"/>
    </row>
    <row r="274" spans="1:5" ht="15.75" customHeight="1">
      <c r="A274" s="1"/>
      <c r="B274" s="1"/>
      <c r="E274" s="1"/>
    </row>
    <row r="275" spans="1:5" ht="15.75" customHeight="1">
      <c r="A275" s="1"/>
      <c r="B275" s="1"/>
      <c r="E275" s="1"/>
    </row>
    <row r="276" spans="1:5" ht="15.75" customHeight="1">
      <c r="A276" s="1"/>
      <c r="B276" s="1"/>
      <c r="E276" s="1"/>
    </row>
    <row r="277" spans="1:5" ht="15.75" customHeight="1">
      <c r="A277" s="1"/>
      <c r="B277" s="1"/>
      <c r="E277" s="1"/>
    </row>
    <row r="278" spans="1:5" ht="15.75" customHeight="1">
      <c r="A278" s="1"/>
      <c r="B278" s="1"/>
      <c r="E278" s="1"/>
    </row>
    <row r="279" spans="1:5" ht="15.75" customHeight="1">
      <c r="A279" s="1"/>
      <c r="B279" s="1"/>
      <c r="E279" s="1"/>
    </row>
    <row r="280" spans="1:5" ht="15.75" customHeight="1">
      <c r="A280" s="1"/>
      <c r="B280" s="1"/>
      <c r="E280" s="1"/>
    </row>
    <row r="281" spans="1:5" ht="15.75" customHeight="1">
      <c r="A281" s="1"/>
      <c r="B281" s="1"/>
      <c r="E281" s="1"/>
    </row>
    <row r="282" spans="1:5" ht="15.75" customHeight="1">
      <c r="A282" s="1"/>
      <c r="B282" s="1"/>
      <c r="E282" s="1"/>
    </row>
    <row r="283" spans="1:5" ht="15.75" customHeight="1">
      <c r="A283" s="1"/>
      <c r="B283" s="1"/>
      <c r="E283" s="1"/>
    </row>
    <row r="284" spans="1:5" ht="15.75" customHeight="1">
      <c r="A284" s="1"/>
      <c r="B284" s="1"/>
      <c r="E284" s="1"/>
    </row>
    <row r="285" spans="1:5" ht="15.75" customHeight="1">
      <c r="A285" s="1"/>
      <c r="B285" s="1"/>
      <c r="E285" s="1"/>
    </row>
    <row r="286" spans="1:5" ht="15.75" customHeight="1">
      <c r="A286" s="1"/>
      <c r="B286" s="1"/>
      <c r="E286" s="1"/>
    </row>
    <row r="287" spans="1:5" ht="15.75" customHeight="1">
      <c r="A287" s="1"/>
      <c r="B287" s="1"/>
      <c r="E287" s="1"/>
    </row>
    <row r="288" spans="1:5" ht="15.75" customHeight="1">
      <c r="A288" s="1"/>
      <c r="B288" s="1"/>
      <c r="E288" s="1"/>
    </row>
    <row r="289" spans="1:5" ht="15.75" customHeight="1">
      <c r="A289" s="1"/>
      <c r="B289" s="1"/>
      <c r="E289" s="1"/>
    </row>
    <row r="290" spans="1:5" ht="15.75" customHeight="1">
      <c r="A290" s="1"/>
      <c r="B290" s="1"/>
      <c r="E290" s="1"/>
    </row>
    <row r="291" spans="1:5" ht="15.75" customHeight="1">
      <c r="A291" s="1"/>
      <c r="B291" s="1"/>
      <c r="E291" s="1"/>
    </row>
    <row r="292" spans="1:5" ht="15.75" customHeight="1">
      <c r="A292" s="1"/>
      <c r="B292" s="1"/>
      <c r="E292" s="1"/>
    </row>
    <row r="293" spans="1:5" ht="15.75" customHeight="1">
      <c r="A293" s="1"/>
      <c r="B293" s="1"/>
      <c r="E293" s="1"/>
    </row>
    <row r="294" spans="1:5" ht="15.75" customHeight="1">
      <c r="A294" s="1"/>
      <c r="B294" s="1"/>
      <c r="E294" s="1"/>
    </row>
    <row r="295" spans="1:5" ht="15.75" customHeight="1">
      <c r="A295" s="1"/>
      <c r="B295" s="1"/>
      <c r="E295" s="1"/>
    </row>
    <row r="296" spans="1:5" ht="15.75" customHeight="1">
      <c r="A296" s="1"/>
      <c r="B296" s="1"/>
      <c r="E296" s="1"/>
    </row>
    <row r="297" spans="1:5" ht="15.75" customHeight="1">
      <c r="A297" s="1"/>
      <c r="B297" s="1"/>
      <c r="E297" s="1"/>
    </row>
    <row r="298" spans="1:5" ht="15.75" customHeight="1">
      <c r="A298" s="1"/>
      <c r="B298" s="1"/>
      <c r="E298" s="1"/>
    </row>
    <row r="299" spans="1:5" ht="15.75" customHeight="1">
      <c r="A299" s="1"/>
      <c r="B299" s="1"/>
      <c r="E299" s="1"/>
    </row>
    <row r="300" spans="1:5" ht="15.75" customHeight="1">
      <c r="A300" s="1"/>
      <c r="B300" s="1"/>
      <c r="E300" s="1"/>
    </row>
    <row r="301" spans="1:5" ht="15.75" customHeight="1">
      <c r="A301" s="1"/>
      <c r="B301" s="1"/>
      <c r="E301" s="1"/>
    </row>
    <row r="302" spans="1:5" ht="15.75" customHeight="1">
      <c r="A302" s="1"/>
      <c r="B302" s="1"/>
      <c r="E302" s="1"/>
    </row>
    <row r="303" spans="1:5" ht="15.75" customHeight="1">
      <c r="A303" s="1"/>
      <c r="B303" s="1"/>
      <c r="E303" s="1"/>
    </row>
    <row r="304" spans="1:5" ht="15.75" customHeight="1">
      <c r="A304" s="1"/>
      <c r="B304" s="1"/>
      <c r="E304" s="1"/>
    </row>
    <row r="305" spans="1:5" ht="15.75" customHeight="1">
      <c r="A305" s="1"/>
      <c r="B305" s="1"/>
      <c r="E305" s="1"/>
    </row>
    <row r="306" spans="1:5" ht="15.75" customHeight="1">
      <c r="A306" s="1"/>
      <c r="B306" s="1"/>
      <c r="E306" s="1"/>
    </row>
    <row r="307" spans="1:5" ht="15.75" customHeight="1">
      <c r="A307" s="1"/>
      <c r="B307" s="1"/>
      <c r="E307" s="1"/>
    </row>
    <row r="308" spans="1:5" ht="15.75" customHeight="1">
      <c r="A308" s="1"/>
      <c r="B308" s="1"/>
      <c r="E308" s="1"/>
    </row>
    <row r="309" spans="1:5" ht="15.75" customHeight="1">
      <c r="A309" s="1"/>
      <c r="B309" s="1"/>
      <c r="E309" s="1"/>
    </row>
    <row r="310" spans="1:5" ht="15.75" customHeight="1">
      <c r="A310" s="1"/>
      <c r="B310" s="1"/>
      <c r="E310" s="1"/>
    </row>
    <row r="311" spans="1:5" ht="15.75" customHeight="1">
      <c r="A311" s="1"/>
      <c r="B311" s="1"/>
      <c r="E311" s="1"/>
    </row>
    <row r="312" spans="1:5" ht="15.75" customHeight="1">
      <c r="A312" s="1"/>
      <c r="B312" s="1"/>
      <c r="E312" s="1"/>
    </row>
    <row r="313" spans="1:5" ht="15.75" customHeight="1">
      <c r="A313" s="1"/>
      <c r="B313" s="1"/>
      <c r="E313" s="1"/>
    </row>
    <row r="314" spans="1:5" ht="15.75" customHeight="1">
      <c r="A314" s="1"/>
      <c r="B314" s="1"/>
      <c r="E314" s="1"/>
    </row>
    <row r="315" spans="1:5" ht="15.75" customHeight="1">
      <c r="A315" s="1"/>
      <c r="B315" s="1"/>
      <c r="E315" s="1"/>
    </row>
    <row r="316" spans="1:5" ht="15.75" customHeight="1">
      <c r="A316" s="1"/>
      <c r="B316" s="1"/>
      <c r="E316" s="1"/>
    </row>
    <row r="317" spans="1:5" ht="15.75" customHeight="1">
      <c r="A317" s="1"/>
      <c r="B317" s="1"/>
      <c r="E317" s="1"/>
    </row>
    <row r="318" spans="1:5" ht="15.75" customHeight="1">
      <c r="A318" s="1"/>
      <c r="B318" s="1"/>
      <c r="E318" s="1"/>
    </row>
    <row r="319" spans="1:5" ht="15.75" customHeight="1">
      <c r="A319" s="1"/>
      <c r="B319" s="1"/>
      <c r="E319" s="1"/>
    </row>
    <row r="320" spans="1:5" ht="15.75" customHeight="1">
      <c r="A320" s="1"/>
      <c r="B320" s="1"/>
      <c r="E320" s="1"/>
    </row>
    <row r="321" spans="1:5" ht="15.75" customHeight="1">
      <c r="A321" s="1"/>
      <c r="B321" s="1"/>
      <c r="E321" s="1"/>
    </row>
    <row r="322" spans="1:5" ht="15.75" customHeight="1">
      <c r="A322" s="1"/>
      <c r="B322" s="1"/>
      <c r="E322" s="1"/>
    </row>
    <row r="323" spans="1:5" ht="15.75" customHeight="1">
      <c r="A323" s="1"/>
      <c r="B323" s="1"/>
      <c r="E323" s="1"/>
    </row>
    <row r="324" spans="1:5" ht="15.75" customHeight="1">
      <c r="A324" s="1"/>
      <c r="B324" s="1"/>
      <c r="E324" s="1"/>
    </row>
    <row r="325" spans="1:5" ht="15.75" customHeight="1">
      <c r="A325" s="1"/>
      <c r="B325" s="1"/>
      <c r="E325" s="1"/>
    </row>
    <row r="326" spans="1:5" ht="15.75" customHeight="1">
      <c r="A326" s="1"/>
      <c r="B326" s="1"/>
      <c r="E326" s="1"/>
    </row>
    <row r="327" spans="1:5" ht="15.75" customHeight="1">
      <c r="A327" s="1"/>
      <c r="B327" s="1"/>
      <c r="E327" s="1"/>
    </row>
    <row r="328" spans="1:5" ht="15.75" customHeight="1">
      <c r="A328" s="1"/>
      <c r="B328" s="1"/>
      <c r="E328" s="1"/>
    </row>
    <row r="329" spans="1:5" ht="15.75" customHeight="1">
      <c r="A329" s="1"/>
      <c r="B329" s="1"/>
      <c r="E329" s="1"/>
    </row>
    <row r="330" spans="1:5" ht="15.75" customHeight="1">
      <c r="A330" s="1"/>
      <c r="B330" s="1"/>
      <c r="E330" s="1"/>
    </row>
    <row r="331" spans="1:5" ht="15.75" customHeight="1">
      <c r="A331" s="1"/>
      <c r="B331" s="1"/>
      <c r="E331" s="1"/>
    </row>
    <row r="332" spans="1:5" ht="15.75" customHeight="1">
      <c r="A332" s="1"/>
      <c r="B332" s="1"/>
      <c r="E332" s="1"/>
    </row>
    <row r="333" spans="1:5" ht="15.75" customHeight="1">
      <c r="A333" s="1"/>
      <c r="B333" s="1"/>
      <c r="E333" s="1"/>
    </row>
    <row r="334" spans="1:5" ht="15.75" customHeight="1">
      <c r="A334" s="1"/>
      <c r="B334" s="1"/>
      <c r="E334" s="1"/>
    </row>
    <row r="335" spans="1:5" ht="15.75" customHeight="1">
      <c r="A335" s="1"/>
      <c r="B335" s="1"/>
      <c r="E335" s="1"/>
    </row>
    <row r="336" spans="1:5" ht="15.75" customHeight="1">
      <c r="A336" s="1"/>
      <c r="B336" s="1"/>
      <c r="E336" s="1"/>
    </row>
    <row r="337" spans="1:5" ht="15.75" customHeight="1">
      <c r="A337" s="1"/>
      <c r="B337" s="1"/>
      <c r="E337" s="1"/>
    </row>
    <row r="338" spans="1:5" ht="15.75" customHeight="1">
      <c r="A338" s="1"/>
      <c r="B338" s="1"/>
      <c r="E338" s="1"/>
    </row>
    <row r="339" spans="1:5" ht="15.75" customHeight="1">
      <c r="A339" s="1"/>
      <c r="B339" s="1"/>
      <c r="E339" s="1"/>
    </row>
    <row r="340" spans="1:5" ht="15.75" customHeight="1">
      <c r="A340" s="1"/>
      <c r="B340" s="1"/>
      <c r="E340" s="1"/>
    </row>
    <row r="341" spans="1:5" ht="15.75" customHeight="1">
      <c r="A341" s="1"/>
      <c r="B341" s="1"/>
      <c r="E341" s="1"/>
    </row>
    <row r="342" spans="1:5" ht="15.75" customHeight="1">
      <c r="A342" s="1"/>
      <c r="B342" s="1"/>
      <c r="E342" s="1"/>
    </row>
    <row r="343" spans="1:5" ht="15.75" customHeight="1">
      <c r="A343" s="1"/>
      <c r="B343" s="1"/>
      <c r="E343" s="1"/>
    </row>
    <row r="344" spans="1:5" ht="15.75" customHeight="1">
      <c r="A344" s="1"/>
      <c r="B344" s="1"/>
      <c r="E344" s="1"/>
    </row>
    <row r="345" spans="1:5" ht="15.75" customHeight="1">
      <c r="A345" s="1"/>
      <c r="B345" s="1"/>
      <c r="E345" s="1"/>
    </row>
    <row r="346" spans="1:5" ht="15.75" customHeight="1">
      <c r="A346" s="1"/>
      <c r="B346" s="1"/>
      <c r="E346" s="1"/>
    </row>
    <row r="347" spans="1:5" ht="15.75" customHeight="1">
      <c r="A347" s="1"/>
      <c r="B347" s="1"/>
      <c r="E347" s="1"/>
    </row>
    <row r="348" spans="1:5" ht="15.75" customHeight="1">
      <c r="A348" s="1"/>
      <c r="B348" s="1"/>
      <c r="E348" s="1"/>
    </row>
    <row r="349" spans="1:5" ht="15.75" customHeight="1">
      <c r="A349" s="1"/>
      <c r="B349" s="1"/>
      <c r="E349" s="1"/>
    </row>
    <row r="350" spans="1:5" ht="15.75" customHeight="1">
      <c r="A350" s="1"/>
      <c r="B350" s="1"/>
      <c r="E350" s="1"/>
    </row>
    <row r="351" spans="1:5" ht="15.75" customHeight="1">
      <c r="A351" s="1"/>
      <c r="B351" s="1"/>
      <c r="E351" s="1"/>
    </row>
    <row r="352" spans="1:5" ht="15.75" customHeight="1">
      <c r="A352" s="1"/>
      <c r="B352" s="1"/>
      <c r="E352" s="1"/>
    </row>
    <row r="353" spans="1:5" ht="15.75" customHeight="1">
      <c r="A353" s="1"/>
      <c r="B353" s="1"/>
      <c r="E353" s="1"/>
    </row>
    <row r="354" spans="1:5" ht="15.75" customHeight="1">
      <c r="A354" s="1"/>
      <c r="B354" s="1"/>
      <c r="E354" s="1"/>
    </row>
    <row r="355" spans="1:5" ht="15.75" customHeight="1">
      <c r="A355" s="1"/>
      <c r="B355" s="1"/>
      <c r="E355" s="1"/>
    </row>
    <row r="356" spans="1:5" ht="15.75" customHeight="1">
      <c r="A356" s="1"/>
      <c r="B356" s="1"/>
      <c r="E356" s="1"/>
    </row>
    <row r="357" spans="1:5" ht="15.75" customHeight="1">
      <c r="A357" s="1"/>
      <c r="B357" s="1"/>
      <c r="E357" s="1"/>
    </row>
    <row r="358" spans="1:5" ht="15.75" customHeight="1">
      <c r="A358" s="1"/>
      <c r="B358" s="1"/>
      <c r="E358" s="1"/>
    </row>
    <row r="359" spans="1:5" ht="15.75" customHeight="1">
      <c r="A359" s="1"/>
      <c r="B359" s="1"/>
      <c r="E359" s="1"/>
    </row>
    <row r="360" spans="1:5" ht="15.75" customHeight="1">
      <c r="A360" s="1"/>
      <c r="B360" s="1"/>
      <c r="E360" s="1"/>
    </row>
    <row r="361" spans="1:5" ht="15.75" customHeight="1">
      <c r="A361" s="1"/>
      <c r="B361" s="1"/>
      <c r="E361" s="1"/>
    </row>
    <row r="362" spans="1:5" ht="15.75" customHeight="1">
      <c r="A362" s="1"/>
      <c r="B362" s="1"/>
      <c r="E362" s="1"/>
    </row>
    <row r="363" spans="1:5" ht="15.75" customHeight="1">
      <c r="A363" s="1"/>
      <c r="B363" s="1"/>
      <c r="E363" s="1"/>
    </row>
    <row r="364" spans="1:5" ht="15.75" customHeight="1">
      <c r="A364" s="1"/>
      <c r="B364" s="1"/>
      <c r="E364" s="1"/>
    </row>
    <row r="365" spans="1:5" ht="15.75" customHeight="1">
      <c r="A365" s="1"/>
      <c r="B365" s="1"/>
      <c r="E365" s="1"/>
    </row>
    <row r="366" spans="1:5" ht="15.75" customHeight="1">
      <c r="A366" s="1"/>
      <c r="B366" s="1"/>
      <c r="E366" s="1"/>
    </row>
    <row r="367" spans="1:5" ht="15.75" customHeight="1">
      <c r="A367" s="1"/>
      <c r="B367" s="1"/>
      <c r="E367" s="1"/>
    </row>
    <row r="368" spans="1:5" ht="15.75" customHeight="1">
      <c r="A368" s="1"/>
      <c r="B368" s="1"/>
      <c r="E368" s="1"/>
    </row>
    <row r="369" spans="1:5" ht="15.75" customHeight="1">
      <c r="A369" s="1"/>
      <c r="B369" s="1"/>
      <c r="E369" s="1"/>
    </row>
    <row r="370" spans="1:5" ht="15.75" customHeight="1">
      <c r="A370" s="1"/>
      <c r="B370" s="1"/>
      <c r="E370" s="1"/>
    </row>
    <row r="371" spans="1:5" ht="15.75" customHeight="1">
      <c r="A371" s="1"/>
      <c r="B371" s="1"/>
      <c r="E371" s="1"/>
    </row>
    <row r="372" spans="1:5" ht="15.75" customHeight="1">
      <c r="A372" s="1"/>
      <c r="B372" s="1"/>
      <c r="E372" s="1"/>
    </row>
    <row r="373" spans="1:5" ht="15.75" customHeight="1">
      <c r="A373" s="1"/>
      <c r="B373" s="1"/>
      <c r="E373" s="1"/>
    </row>
    <row r="374" spans="1:5" ht="15.75" customHeight="1">
      <c r="A374" s="1"/>
      <c r="B374" s="1"/>
      <c r="E374" s="1"/>
    </row>
    <row r="375" spans="1:5" ht="15.75" customHeight="1">
      <c r="A375" s="1"/>
      <c r="B375" s="1"/>
      <c r="E375" s="1"/>
    </row>
    <row r="376" spans="1:5" ht="15.75" customHeight="1">
      <c r="A376" s="1"/>
      <c r="B376" s="1"/>
      <c r="E376" s="1"/>
    </row>
    <row r="377" spans="1:5" ht="15.75" customHeight="1">
      <c r="A377" s="1"/>
      <c r="B377" s="1"/>
      <c r="E377" s="1"/>
    </row>
    <row r="378" spans="1:5" ht="15.75" customHeight="1">
      <c r="A378" s="1"/>
      <c r="B378" s="1"/>
      <c r="E378" s="1"/>
    </row>
    <row r="379" spans="1:5" ht="15.75" customHeight="1">
      <c r="A379" s="1"/>
      <c r="B379" s="1"/>
      <c r="E379" s="1"/>
    </row>
    <row r="380" spans="1:5" ht="15.75" customHeight="1">
      <c r="A380" s="1"/>
      <c r="B380" s="1"/>
      <c r="E380" s="1"/>
    </row>
    <row r="381" spans="1:5" ht="15.75" customHeight="1">
      <c r="A381" s="1"/>
      <c r="B381" s="1"/>
      <c r="E381" s="1"/>
    </row>
    <row r="382" spans="1:5" ht="15.75" customHeight="1">
      <c r="A382" s="1"/>
      <c r="B382" s="1"/>
      <c r="E382" s="1"/>
    </row>
    <row r="383" spans="1:5" ht="15.75" customHeight="1">
      <c r="A383" s="1"/>
      <c r="B383" s="1"/>
      <c r="E383" s="1"/>
    </row>
    <row r="384" spans="1:5" ht="15.75" customHeight="1">
      <c r="A384" s="1"/>
      <c r="B384" s="1"/>
      <c r="E384" s="1"/>
    </row>
    <row r="385" spans="1:5" ht="15.75" customHeight="1">
      <c r="A385" s="1"/>
      <c r="B385" s="1"/>
      <c r="E385" s="1"/>
    </row>
    <row r="386" spans="1:5" ht="15.75" customHeight="1">
      <c r="A386" s="1"/>
      <c r="B386" s="1"/>
      <c r="E386" s="1"/>
    </row>
    <row r="387" spans="1:5" ht="15.75" customHeight="1">
      <c r="A387" s="1"/>
      <c r="B387" s="1"/>
      <c r="E387" s="1"/>
    </row>
    <row r="388" spans="1:5" ht="15.75" customHeight="1">
      <c r="A388" s="1"/>
      <c r="B388" s="1"/>
      <c r="E388" s="1"/>
    </row>
    <row r="389" spans="1:5" ht="15.75" customHeight="1">
      <c r="A389" s="1"/>
      <c r="B389" s="1"/>
      <c r="E389" s="1"/>
    </row>
    <row r="390" spans="1:5" ht="15.75" customHeight="1">
      <c r="A390" s="1"/>
      <c r="B390" s="1"/>
      <c r="E390" s="1"/>
    </row>
    <row r="391" spans="1:5" ht="15.75" customHeight="1">
      <c r="A391" s="1"/>
      <c r="B391" s="1"/>
      <c r="E391" s="1"/>
    </row>
    <row r="392" spans="1:5" ht="15.75" customHeight="1">
      <c r="A392" s="1"/>
      <c r="B392" s="1"/>
      <c r="E392" s="1"/>
    </row>
    <row r="393" spans="1:5" ht="15.75" customHeight="1">
      <c r="A393" s="1"/>
      <c r="B393" s="1"/>
      <c r="E393" s="1"/>
    </row>
    <row r="394" spans="1:5" ht="15.75" customHeight="1">
      <c r="A394" s="1"/>
      <c r="B394" s="1"/>
      <c r="E394" s="1"/>
    </row>
    <row r="395" spans="1:5" ht="15.75" customHeight="1">
      <c r="A395" s="1"/>
      <c r="B395" s="1"/>
      <c r="E395" s="1"/>
    </row>
    <row r="396" spans="1:5" ht="15.75" customHeight="1">
      <c r="A396" s="1"/>
      <c r="B396" s="1"/>
      <c r="E396" s="1"/>
    </row>
    <row r="397" spans="1:5" ht="15.75" customHeight="1">
      <c r="A397" s="1"/>
      <c r="B397" s="1"/>
      <c r="E397" s="1"/>
    </row>
    <row r="398" spans="1:5" ht="15.75" customHeight="1">
      <c r="A398" s="1"/>
      <c r="B398" s="1"/>
      <c r="E398" s="1"/>
    </row>
    <row r="399" spans="1:5" ht="15.75" customHeight="1">
      <c r="A399" s="1"/>
      <c r="B399" s="1"/>
      <c r="E399" s="1"/>
    </row>
    <row r="400" spans="1:5"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5" right="0.75" top="1" bottom="1"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999"/>
  <sheetViews>
    <sheetView zoomScale="200" zoomScaleNormal="200" workbookViewId="0">
      <selection activeCell="A20" sqref="A20"/>
    </sheetView>
  </sheetViews>
  <sheetFormatPr baseColWidth="10" defaultColWidth="14.453125" defaultRowHeight="15" customHeight="1"/>
  <cols>
    <col min="1" max="1" width="130" customWidth="1"/>
    <col min="2" max="6" width="8.7265625" customWidth="1"/>
  </cols>
  <sheetData>
    <row r="1" spans="1:26" ht="25.5" customHeight="1">
      <c r="A1" s="34" t="s">
        <v>389</v>
      </c>
      <c r="B1" s="1"/>
      <c r="C1" s="1"/>
      <c r="D1" s="1"/>
      <c r="E1" s="1"/>
      <c r="F1" s="1"/>
      <c r="G1" s="1"/>
      <c r="H1" s="1"/>
      <c r="I1" s="1"/>
      <c r="J1" s="1"/>
      <c r="K1" s="1"/>
      <c r="L1" s="1"/>
      <c r="M1" s="1"/>
      <c r="N1" s="1"/>
      <c r="O1" s="1"/>
      <c r="P1" s="1"/>
      <c r="Q1" s="1"/>
      <c r="R1" s="1"/>
      <c r="S1" s="1"/>
      <c r="T1" s="1"/>
      <c r="U1" s="1"/>
      <c r="V1" s="1"/>
      <c r="W1" s="1"/>
      <c r="X1" s="1"/>
      <c r="Y1" s="1"/>
      <c r="Z1" s="1"/>
    </row>
    <row r="2" spans="1:26" ht="14.25" customHeight="1">
      <c r="A2" s="1"/>
      <c r="B2" s="1"/>
      <c r="C2" s="1"/>
      <c r="D2" s="1"/>
      <c r="E2" s="1"/>
      <c r="F2" s="1"/>
      <c r="G2" s="1"/>
      <c r="H2" s="1"/>
      <c r="I2" s="1"/>
      <c r="J2" s="1"/>
      <c r="K2" s="1"/>
      <c r="L2" s="1"/>
      <c r="M2" s="1"/>
      <c r="N2" s="1"/>
      <c r="O2" s="1"/>
      <c r="P2" s="1"/>
      <c r="Q2" s="1"/>
      <c r="R2" s="1"/>
      <c r="S2" s="1"/>
      <c r="T2" s="1"/>
      <c r="U2" s="1"/>
      <c r="V2" s="1"/>
      <c r="W2" s="1"/>
      <c r="X2" s="1"/>
      <c r="Y2" s="1"/>
      <c r="Z2" s="1"/>
    </row>
    <row r="3" spans="1:26" ht="40.5" customHeight="1">
      <c r="A3" s="84" t="s">
        <v>503</v>
      </c>
      <c r="B3" s="1"/>
      <c r="C3" s="1"/>
      <c r="D3" s="1"/>
      <c r="E3" s="1"/>
      <c r="F3" s="1"/>
      <c r="G3" s="1"/>
      <c r="H3" s="1"/>
      <c r="I3" s="1"/>
      <c r="J3" s="1"/>
      <c r="K3" s="1"/>
      <c r="L3" s="1"/>
      <c r="M3" s="1"/>
      <c r="N3" s="1"/>
      <c r="O3" s="1"/>
      <c r="P3" s="1"/>
      <c r="Q3" s="1"/>
      <c r="R3" s="1"/>
      <c r="S3" s="1"/>
      <c r="T3" s="1"/>
      <c r="U3" s="1"/>
      <c r="V3" s="1"/>
      <c r="W3" s="1"/>
      <c r="X3" s="1"/>
      <c r="Y3" s="1"/>
      <c r="Z3" s="1"/>
    </row>
    <row r="4" spans="1:26" ht="14.25" customHeight="1">
      <c r="A4" s="1"/>
      <c r="B4" s="1"/>
      <c r="C4" s="1"/>
      <c r="D4" s="1"/>
      <c r="E4" s="1"/>
      <c r="F4" s="1"/>
      <c r="G4" s="1"/>
      <c r="H4" s="1"/>
      <c r="I4" s="1"/>
      <c r="J4" s="1"/>
      <c r="K4" s="1"/>
      <c r="L4" s="1"/>
      <c r="M4" s="1"/>
      <c r="N4" s="1"/>
      <c r="O4" s="1"/>
      <c r="P4" s="1"/>
      <c r="Q4" s="1"/>
      <c r="R4" s="1"/>
      <c r="S4" s="1"/>
      <c r="T4" s="1"/>
      <c r="U4" s="1"/>
      <c r="V4" s="1"/>
      <c r="W4" s="1"/>
      <c r="X4" s="1"/>
      <c r="Y4" s="1"/>
      <c r="Z4" s="1"/>
    </row>
    <row r="5" spans="1:26" ht="53.25" customHeight="1">
      <c r="A5" s="84" t="s">
        <v>504</v>
      </c>
      <c r="B5" s="1"/>
      <c r="C5" s="1"/>
      <c r="D5" s="1"/>
      <c r="E5" s="1"/>
      <c r="F5" s="1"/>
      <c r="G5" s="1"/>
      <c r="H5" s="1"/>
      <c r="I5" s="1"/>
      <c r="J5" s="1"/>
      <c r="K5" s="1"/>
      <c r="L5" s="1"/>
      <c r="M5" s="1"/>
      <c r="N5" s="1"/>
      <c r="O5" s="1"/>
      <c r="P5" s="1"/>
      <c r="Q5" s="1"/>
      <c r="R5" s="1"/>
      <c r="S5" s="1"/>
      <c r="T5" s="1"/>
      <c r="U5" s="1"/>
      <c r="V5" s="1"/>
      <c r="W5" s="1"/>
      <c r="X5" s="1"/>
      <c r="Y5" s="1"/>
      <c r="Z5" s="1"/>
    </row>
    <row r="6" spans="1:26" ht="14.25" customHeight="1">
      <c r="A6" s="1"/>
      <c r="B6" s="1"/>
      <c r="C6" s="1"/>
      <c r="D6" s="1"/>
      <c r="E6" s="1"/>
      <c r="F6" s="1"/>
      <c r="G6" s="1"/>
      <c r="H6" s="1"/>
      <c r="I6" s="1"/>
      <c r="J6" s="1"/>
      <c r="K6" s="1"/>
      <c r="L6" s="1"/>
      <c r="M6" s="1"/>
      <c r="N6" s="1"/>
      <c r="O6" s="1"/>
      <c r="P6" s="1"/>
      <c r="Q6" s="1"/>
      <c r="R6" s="1"/>
      <c r="S6" s="1"/>
      <c r="T6" s="1"/>
      <c r="U6" s="1"/>
      <c r="V6" s="1"/>
      <c r="W6" s="1"/>
      <c r="X6" s="1"/>
      <c r="Y6" s="1"/>
      <c r="Z6" s="1"/>
    </row>
    <row r="7" spans="1:26" ht="53.25" customHeight="1">
      <c r="A7" s="84" t="s">
        <v>505</v>
      </c>
      <c r="B7" s="1"/>
      <c r="C7" s="1"/>
      <c r="D7" s="1"/>
      <c r="E7" s="1"/>
      <c r="F7" s="1"/>
      <c r="G7" s="1"/>
      <c r="H7" s="1"/>
      <c r="I7" s="1"/>
      <c r="J7" s="1"/>
      <c r="K7" s="1"/>
      <c r="L7" s="1"/>
      <c r="M7" s="1"/>
      <c r="N7" s="1"/>
      <c r="O7" s="1"/>
      <c r="P7" s="1"/>
      <c r="Q7" s="1"/>
      <c r="R7" s="1"/>
      <c r="S7" s="1"/>
      <c r="T7" s="1"/>
      <c r="U7" s="1"/>
      <c r="V7" s="1"/>
      <c r="W7" s="1"/>
      <c r="X7" s="1"/>
      <c r="Y7" s="1"/>
      <c r="Z7" s="1"/>
    </row>
    <row r="8" spans="1:26" ht="14.25" customHeight="1">
      <c r="A8" s="1"/>
      <c r="B8" s="1"/>
      <c r="C8" s="1"/>
      <c r="D8" s="1"/>
      <c r="E8" s="1"/>
      <c r="F8" s="1"/>
      <c r="G8" s="1"/>
      <c r="H8" s="1"/>
      <c r="I8" s="1"/>
      <c r="J8" s="1"/>
      <c r="K8" s="1"/>
      <c r="L8" s="1"/>
      <c r="M8" s="1"/>
      <c r="N8" s="1"/>
      <c r="O8" s="1"/>
      <c r="P8" s="1"/>
      <c r="Q8" s="1"/>
      <c r="R8" s="1"/>
      <c r="S8" s="1"/>
      <c r="T8" s="1"/>
      <c r="U8" s="1"/>
      <c r="V8" s="1"/>
      <c r="W8" s="1"/>
      <c r="X8" s="1"/>
      <c r="Y8" s="1"/>
      <c r="Z8" s="1"/>
    </row>
    <row r="9" spans="1:26" ht="99.75" customHeight="1">
      <c r="A9" s="84" t="s">
        <v>506</v>
      </c>
      <c r="B9" s="1"/>
      <c r="C9" s="1"/>
      <c r="D9" s="1"/>
      <c r="E9" s="1"/>
      <c r="F9" s="1"/>
      <c r="G9" s="1"/>
      <c r="H9" s="1"/>
      <c r="I9" s="1"/>
      <c r="J9" s="1"/>
      <c r="K9" s="1"/>
      <c r="L9" s="1"/>
      <c r="M9" s="1"/>
      <c r="N9" s="1"/>
      <c r="O9" s="1"/>
      <c r="P9" s="1"/>
      <c r="Q9" s="1"/>
      <c r="R9" s="1"/>
      <c r="S9" s="1"/>
      <c r="T9" s="1"/>
      <c r="U9" s="1"/>
      <c r="V9" s="1"/>
      <c r="W9" s="1"/>
      <c r="X9" s="1"/>
      <c r="Y9" s="1"/>
      <c r="Z9" s="1"/>
    </row>
    <row r="10" spans="1:26" ht="14.25" customHeight="1">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ht="39" customHeight="1">
      <c r="A11" s="84" t="s">
        <v>507</v>
      </c>
      <c r="B11" s="1"/>
      <c r="C11" s="1"/>
      <c r="D11" s="1"/>
      <c r="E11" s="1"/>
      <c r="F11" s="1"/>
      <c r="G11" s="1"/>
      <c r="H11" s="1"/>
      <c r="I11" s="1"/>
      <c r="J11" s="1"/>
      <c r="K11" s="1"/>
      <c r="L11" s="1"/>
      <c r="M11" s="1"/>
      <c r="N11" s="1"/>
      <c r="O11" s="1"/>
      <c r="P11" s="1"/>
      <c r="Q11" s="1"/>
      <c r="R11" s="1"/>
      <c r="S11" s="1"/>
      <c r="T11" s="1"/>
      <c r="U11" s="1"/>
      <c r="V11" s="1"/>
      <c r="W11" s="1"/>
      <c r="X11" s="1"/>
      <c r="Y11" s="1"/>
      <c r="Z11" s="1"/>
    </row>
    <row r="12" spans="1:26" ht="14.25" customHeight="1">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40.5" customHeight="1">
      <c r="A13" s="35" t="s">
        <v>390</v>
      </c>
      <c r="B13" s="1"/>
      <c r="C13" s="1"/>
      <c r="D13" s="1"/>
      <c r="E13" s="1"/>
      <c r="F13" s="1"/>
      <c r="G13" s="1"/>
      <c r="H13" s="1"/>
      <c r="I13" s="1"/>
      <c r="J13" s="1"/>
      <c r="K13" s="1"/>
      <c r="L13" s="1"/>
      <c r="M13" s="1"/>
      <c r="N13" s="1"/>
      <c r="O13" s="1"/>
      <c r="P13" s="1"/>
      <c r="Q13" s="1"/>
      <c r="R13" s="1"/>
      <c r="S13" s="1"/>
      <c r="T13" s="1"/>
      <c r="U13" s="1"/>
      <c r="V13" s="1"/>
      <c r="W13" s="1"/>
      <c r="X13" s="1"/>
      <c r="Y13" s="1"/>
      <c r="Z13" s="1"/>
    </row>
    <row r="14" spans="1:26" ht="14.25" customHeight="1">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26.25" customHeight="1">
      <c r="A15" s="84" t="s">
        <v>508</v>
      </c>
      <c r="B15" s="1"/>
      <c r="C15" s="1"/>
      <c r="D15" s="1"/>
      <c r="E15" s="1"/>
      <c r="F15" s="1"/>
      <c r="G15" s="1"/>
      <c r="H15" s="1"/>
      <c r="I15" s="1"/>
      <c r="J15" s="1"/>
      <c r="K15" s="1"/>
      <c r="L15" s="1"/>
      <c r="M15" s="1"/>
      <c r="N15" s="1"/>
      <c r="O15" s="1"/>
      <c r="P15" s="1"/>
      <c r="Q15" s="1"/>
      <c r="R15" s="1"/>
      <c r="S15" s="1"/>
      <c r="T15" s="1"/>
      <c r="U15" s="1"/>
      <c r="V15" s="1"/>
      <c r="W15" s="1"/>
      <c r="X15" s="1"/>
      <c r="Y15" s="1"/>
      <c r="Z15" s="1"/>
    </row>
    <row r="16" spans="1:26" ht="14.25"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03.5" customHeight="1">
      <c r="A17" s="84" t="s">
        <v>509</v>
      </c>
      <c r="B17" s="1"/>
      <c r="C17" s="1"/>
      <c r="D17" s="1"/>
      <c r="E17" s="1"/>
      <c r="F17" s="1"/>
      <c r="G17" s="1"/>
      <c r="H17" s="1"/>
      <c r="I17" s="1"/>
      <c r="J17" s="1"/>
      <c r="K17" s="1"/>
      <c r="L17" s="1"/>
      <c r="M17" s="1"/>
      <c r="N17" s="1"/>
      <c r="O17" s="1"/>
      <c r="P17" s="1"/>
      <c r="Q17" s="1"/>
      <c r="R17" s="1"/>
      <c r="S17" s="1"/>
      <c r="T17" s="1"/>
      <c r="U17" s="1"/>
      <c r="V17" s="1"/>
      <c r="W17" s="1"/>
      <c r="X17" s="1"/>
      <c r="Y17" s="1"/>
      <c r="Z17" s="1"/>
    </row>
    <row r="18" spans="1:26" ht="14.2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4.2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pageMargins left="0.75" right="0.75" top="1" bottom="1"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0"/>
  <sheetViews>
    <sheetView topLeftCell="A4" zoomScale="200" zoomScaleNormal="200" workbookViewId="0">
      <selection activeCell="A12" sqref="A12"/>
    </sheetView>
  </sheetViews>
  <sheetFormatPr baseColWidth="10" defaultColWidth="14.453125" defaultRowHeight="15" customHeight="1"/>
  <cols>
    <col min="1" max="1" width="130" customWidth="1"/>
    <col min="2" max="6" width="8.7265625" customWidth="1"/>
  </cols>
  <sheetData>
    <row r="1" spans="1:26" ht="25.5" customHeight="1">
      <c r="A1" s="34" t="s">
        <v>391</v>
      </c>
      <c r="B1" s="1"/>
      <c r="C1" s="1"/>
      <c r="D1" s="1"/>
      <c r="E1" s="1"/>
      <c r="F1" s="1"/>
      <c r="G1" s="1"/>
      <c r="H1" s="1"/>
      <c r="I1" s="1"/>
      <c r="J1" s="1"/>
      <c r="K1" s="1"/>
      <c r="L1" s="1"/>
      <c r="M1" s="1"/>
      <c r="N1" s="1"/>
      <c r="O1" s="1"/>
      <c r="P1" s="1"/>
      <c r="Q1" s="1"/>
      <c r="R1" s="1"/>
      <c r="S1" s="1"/>
      <c r="T1" s="1"/>
      <c r="U1" s="1"/>
      <c r="V1" s="1"/>
      <c r="W1" s="1"/>
      <c r="X1" s="1"/>
      <c r="Y1" s="1"/>
      <c r="Z1" s="1"/>
    </row>
    <row r="2" spans="1:26" ht="14.25" customHeight="1">
      <c r="A2" s="1"/>
      <c r="B2" s="1"/>
      <c r="C2" s="1"/>
      <c r="D2" s="1"/>
      <c r="E2" s="1"/>
      <c r="F2" s="1"/>
      <c r="G2" s="1"/>
      <c r="H2" s="1"/>
      <c r="I2" s="1"/>
      <c r="J2" s="1"/>
      <c r="K2" s="1"/>
      <c r="L2" s="1"/>
      <c r="M2" s="1"/>
      <c r="N2" s="1"/>
      <c r="O2" s="1"/>
      <c r="P2" s="1"/>
      <c r="Q2" s="1"/>
      <c r="R2" s="1"/>
      <c r="S2" s="1"/>
      <c r="T2" s="1"/>
      <c r="U2" s="1"/>
      <c r="V2" s="1"/>
      <c r="W2" s="1"/>
      <c r="X2" s="1"/>
      <c r="Y2" s="1"/>
      <c r="Z2" s="1"/>
    </row>
    <row r="3" spans="1:26" ht="25.5" customHeight="1">
      <c r="A3" s="84" t="s">
        <v>510</v>
      </c>
      <c r="B3" s="1"/>
      <c r="C3" s="1"/>
      <c r="D3" s="1"/>
      <c r="E3" s="1"/>
      <c r="F3" s="1"/>
      <c r="G3" s="1"/>
      <c r="H3" s="1"/>
      <c r="I3" s="1"/>
      <c r="J3" s="1"/>
      <c r="K3" s="1"/>
      <c r="L3" s="1"/>
      <c r="M3" s="1"/>
      <c r="N3" s="1"/>
      <c r="O3" s="1"/>
      <c r="P3" s="1"/>
      <c r="Q3" s="1"/>
      <c r="R3" s="1"/>
      <c r="S3" s="1"/>
      <c r="T3" s="1"/>
      <c r="U3" s="1"/>
      <c r="V3" s="1"/>
      <c r="W3" s="1"/>
      <c r="X3" s="1"/>
      <c r="Y3" s="1"/>
      <c r="Z3" s="1"/>
    </row>
    <row r="4" spans="1:26" ht="25.5" customHeight="1">
      <c r="A4" s="84" t="s">
        <v>511</v>
      </c>
      <c r="B4" s="1"/>
      <c r="C4" s="1"/>
      <c r="D4" s="1"/>
      <c r="E4" s="1"/>
      <c r="F4" s="1"/>
      <c r="G4" s="1"/>
      <c r="H4" s="1"/>
      <c r="I4" s="1"/>
      <c r="J4" s="1"/>
      <c r="K4" s="1"/>
      <c r="L4" s="1"/>
      <c r="M4" s="1"/>
      <c r="N4" s="1"/>
      <c r="O4" s="1"/>
      <c r="P4" s="1"/>
      <c r="Q4" s="1"/>
      <c r="R4" s="1"/>
      <c r="S4" s="1"/>
      <c r="T4" s="1"/>
      <c r="U4" s="1"/>
      <c r="V4" s="1"/>
      <c r="W4" s="1"/>
      <c r="X4" s="1"/>
      <c r="Y4" s="1"/>
      <c r="Z4" s="1"/>
    </row>
    <row r="5" spans="1:26" ht="25.5" customHeight="1">
      <c r="A5" s="84" t="s">
        <v>512</v>
      </c>
      <c r="B5" s="1"/>
      <c r="C5" s="1"/>
      <c r="D5" s="1"/>
      <c r="E5" s="1"/>
      <c r="F5" s="1"/>
      <c r="G5" s="1"/>
      <c r="H5" s="1"/>
      <c r="I5" s="1"/>
      <c r="J5" s="1"/>
      <c r="K5" s="1"/>
      <c r="L5" s="1"/>
      <c r="M5" s="1"/>
      <c r="N5" s="1"/>
      <c r="O5" s="1"/>
      <c r="P5" s="1"/>
      <c r="Q5" s="1"/>
      <c r="R5" s="1"/>
      <c r="S5" s="1"/>
      <c r="T5" s="1"/>
      <c r="U5" s="1"/>
      <c r="V5" s="1"/>
      <c r="W5" s="1"/>
      <c r="X5" s="1"/>
      <c r="Y5" s="1"/>
      <c r="Z5" s="1"/>
    </row>
    <row r="6" spans="1:26" ht="25.5" customHeight="1">
      <c r="A6" s="84" t="s">
        <v>513</v>
      </c>
      <c r="B6" s="1"/>
      <c r="C6" s="1"/>
      <c r="D6" s="1"/>
      <c r="E6" s="1"/>
      <c r="F6" s="1"/>
      <c r="G6" s="1"/>
      <c r="H6" s="1"/>
      <c r="I6" s="1"/>
      <c r="J6" s="1"/>
      <c r="K6" s="1"/>
      <c r="L6" s="1"/>
      <c r="M6" s="1"/>
      <c r="N6" s="1"/>
      <c r="O6" s="1"/>
      <c r="P6" s="1"/>
      <c r="Q6" s="1"/>
      <c r="R6" s="1"/>
      <c r="S6" s="1"/>
      <c r="T6" s="1"/>
      <c r="U6" s="1"/>
      <c r="V6" s="1"/>
      <c r="W6" s="1"/>
      <c r="X6" s="1"/>
      <c r="Y6" s="1"/>
      <c r="Z6" s="1"/>
    </row>
    <row r="7" spans="1:26" ht="25.5" customHeight="1">
      <c r="A7" s="84" t="s">
        <v>514</v>
      </c>
      <c r="B7" s="1"/>
      <c r="C7" s="1"/>
      <c r="D7" s="1"/>
      <c r="E7" s="1"/>
      <c r="F7" s="1"/>
      <c r="G7" s="1"/>
      <c r="H7" s="1"/>
      <c r="I7" s="1"/>
      <c r="J7" s="1"/>
      <c r="K7" s="1"/>
      <c r="L7" s="1"/>
      <c r="M7" s="1"/>
      <c r="N7" s="1"/>
      <c r="O7" s="1"/>
      <c r="P7" s="1"/>
      <c r="Q7" s="1"/>
      <c r="R7" s="1"/>
      <c r="S7" s="1"/>
      <c r="T7" s="1"/>
      <c r="U7" s="1"/>
      <c r="V7" s="1"/>
      <c r="W7" s="1"/>
      <c r="X7" s="1"/>
      <c r="Y7" s="1"/>
      <c r="Z7" s="1"/>
    </row>
    <row r="8" spans="1:26" ht="25.5" customHeight="1">
      <c r="A8" s="84" t="s">
        <v>515</v>
      </c>
      <c r="B8" s="1"/>
      <c r="C8" s="1"/>
      <c r="D8" s="1"/>
      <c r="E8" s="1"/>
      <c r="F8" s="1"/>
      <c r="G8" s="1"/>
      <c r="H8" s="1"/>
      <c r="I8" s="1"/>
      <c r="J8" s="1"/>
      <c r="K8" s="1"/>
      <c r="L8" s="1"/>
      <c r="M8" s="1"/>
      <c r="N8" s="1"/>
      <c r="O8" s="1"/>
      <c r="P8" s="1"/>
      <c r="Q8" s="1"/>
      <c r="R8" s="1"/>
      <c r="S8" s="1"/>
      <c r="T8" s="1"/>
      <c r="U8" s="1"/>
      <c r="V8" s="1"/>
      <c r="W8" s="1"/>
      <c r="X8" s="1"/>
      <c r="Y8" s="1"/>
      <c r="Z8" s="1"/>
    </row>
    <row r="9" spans="1:26" ht="39" customHeight="1">
      <c r="A9" s="84" t="s">
        <v>516</v>
      </c>
      <c r="B9" s="1"/>
      <c r="C9" s="1"/>
      <c r="D9" s="1"/>
      <c r="E9" s="1"/>
      <c r="F9" s="1"/>
      <c r="G9" s="1"/>
      <c r="H9" s="1"/>
      <c r="I9" s="1"/>
      <c r="J9" s="1"/>
      <c r="K9" s="1"/>
      <c r="L9" s="1"/>
      <c r="M9" s="1"/>
      <c r="N9" s="1"/>
      <c r="O9" s="1"/>
      <c r="P9" s="1"/>
      <c r="Q9" s="1"/>
      <c r="R9" s="1"/>
      <c r="S9" s="1"/>
      <c r="T9" s="1"/>
      <c r="U9" s="1"/>
      <c r="V9" s="1"/>
      <c r="W9" s="1"/>
      <c r="X9" s="1"/>
      <c r="Y9" s="1"/>
      <c r="Z9" s="1"/>
    </row>
    <row r="10" spans="1:26" ht="25.5" customHeight="1">
      <c r="A10" s="84" t="s">
        <v>517</v>
      </c>
      <c r="B10" s="1"/>
      <c r="C10" s="1"/>
      <c r="D10" s="1"/>
      <c r="E10" s="1"/>
      <c r="F10" s="1"/>
      <c r="G10" s="1"/>
      <c r="H10" s="1"/>
      <c r="I10" s="1"/>
      <c r="J10" s="1"/>
      <c r="K10" s="1"/>
      <c r="L10" s="1"/>
      <c r="M10" s="1"/>
      <c r="N10" s="1"/>
      <c r="O10" s="1"/>
      <c r="P10" s="1"/>
      <c r="Q10" s="1"/>
      <c r="R10" s="1"/>
      <c r="S10" s="1"/>
      <c r="T10" s="1"/>
      <c r="U10" s="1"/>
      <c r="V10" s="1"/>
      <c r="W10" s="1"/>
      <c r="X10" s="1"/>
      <c r="Y10" s="1"/>
      <c r="Z10" s="1"/>
    </row>
    <row r="11" spans="1:26" ht="39" customHeight="1">
      <c r="A11" s="84" t="s">
        <v>518</v>
      </c>
      <c r="B11" s="1"/>
      <c r="C11" s="1"/>
      <c r="D11" s="1"/>
      <c r="E11" s="1"/>
      <c r="F11" s="1"/>
      <c r="G11" s="1"/>
      <c r="H11" s="1"/>
      <c r="I11" s="1"/>
      <c r="J11" s="1"/>
      <c r="K11" s="1"/>
      <c r="L11" s="1"/>
      <c r="M11" s="1"/>
      <c r="N11" s="1"/>
      <c r="O11" s="1"/>
      <c r="P11" s="1"/>
      <c r="Q11" s="1"/>
      <c r="R11" s="1"/>
      <c r="S11" s="1"/>
      <c r="T11" s="1"/>
      <c r="U11" s="1"/>
      <c r="V11" s="1"/>
      <c r="W11" s="1"/>
      <c r="X11" s="1"/>
      <c r="Y11" s="1"/>
      <c r="Z11" s="1"/>
    </row>
    <row r="12" spans="1:26" ht="14.25" customHeight="1">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4.25" customHeight="1">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4.25" customHeight="1">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4.25" customHeight="1">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4.25"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4.25"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4.2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4.2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4.2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5" right="0.75" top="1" bottom="1"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999"/>
  <sheetViews>
    <sheetView zoomScale="130" zoomScaleNormal="130" workbookViewId="0">
      <selection sqref="A1:D1"/>
    </sheetView>
  </sheetViews>
  <sheetFormatPr baseColWidth="10" defaultColWidth="14.453125" defaultRowHeight="15" customHeight="1"/>
  <cols>
    <col min="1" max="1" width="34" customWidth="1"/>
    <col min="2" max="2" width="50" customWidth="1"/>
    <col min="3" max="3" width="80" customWidth="1"/>
    <col min="4" max="4" width="12" customWidth="1"/>
    <col min="5" max="6" width="8.7265625" customWidth="1"/>
  </cols>
  <sheetData>
    <row r="1" spans="1:26" ht="25.5" customHeight="1">
      <c r="A1" s="192" t="s">
        <v>392</v>
      </c>
      <c r="B1" s="107"/>
      <c r="C1" s="107"/>
      <c r="D1" s="108"/>
      <c r="E1" s="1"/>
      <c r="F1" s="1"/>
      <c r="G1" s="1"/>
      <c r="H1" s="1"/>
      <c r="I1" s="1"/>
      <c r="J1" s="1"/>
      <c r="K1" s="1"/>
      <c r="L1" s="1"/>
      <c r="M1" s="1"/>
      <c r="N1" s="1"/>
      <c r="O1" s="1"/>
      <c r="P1" s="1"/>
      <c r="Q1" s="1"/>
      <c r="R1" s="1"/>
      <c r="S1" s="1"/>
      <c r="T1" s="1"/>
      <c r="U1" s="1"/>
      <c r="V1" s="1"/>
      <c r="W1" s="1"/>
      <c r="X1" s="1"/>
      <c r="Y1" s="1"/>
      <c r="Z1" s="1"/>
    </row>
    <row r="2" spans="1:26" ht="14.25" customHeight="1">
      <c r="A2" s="1"/>
      <c r="B2" s="1"/>
      <c r="C2" s="1"/>
      <c r="D2" s="1"/>
      <c r="E2" s="1"/>
      <c r="F2" s="1"/>
      <c r="G2" s="1"/>
      <c r="H2" s="1"/>
      <c r="I2" s="1"/>
      <c r="J2" s="1"/>
      <c r="K2" s="1"/>
      <c r="L2" s="1"/>
      <c r="M2" s="1"/>
      <c r="N2" s="1"/>
      <c r="O2" s="1"/>
      <c r="P2" s="1"/>
      <c r="Q2" s="1"/>
      <c r="R2" s="1"/>
      <c r="S2" s="1"/>
      <c r="T2" s="1"/>
      <c r="U2" s="1"/>
      <c r="V2" s="1"/>
      <c r="W2" s="1"/>
      <c r="X2" s="1"/>
      <c r="Y2" s="1"/>
      <c r="Z2" s="1"/>
    </row>
    <row r="3" spans="1:26" ht="14.25" customHeight="1">
      <c r="A3" s="85" t="s">
        <v>393</v>
      </c>
      <c r="B3" s="85" t="s">
        <v>394</v>
      </c>
      <c r="C3" s="85" t="s">
        <v>395</v>
      </c>
      <c r="D3" s="85" t="s">
        <v>396</v>
      </c>
      <c r="E3" s="1"/>
      <c r="F3" s="1"/>
      <c r="G3" s="1"/>
      <c r="H3" s="1"/>
      <c r="I3" s="1"/>
      <c r="J3" s="1"/>
      <c r="K3" s="1"/>
      <c r="L3" s="1"/>
      <c r="M3" s="1"/>
      <c r="N3" s="1"/>
      <c r="O3" s="1"/>
      <c r="P3" s="1"/>
      <c r="Q3" s="1"/>
      <c r="R3" s="1"/>
      <c r="S3" s="1"/>
      <c r="T3" s="1"/>
      <c r="U3" s="1"/>
      <c r="V3" s="1"/>
      <c r="W3" s="1"/>
      <c r="X3" s="1"/>
      <c r="Y3" s="1"/>
      <c r="Z3" s="1"/>
    </row>
    <row r="4" spans="1:26" ht="106.5" customHeight="1">
      <c r="A4" s="89" t="s">
        <v>397</v>
      </c>
      <c r="B4" s="87" t="s">
        <v>398</v>
      </c>
      <c r="C4" s="88" t="s">
        <v>520</v>
      </c>
      <c r="D4" s="86" t="s">
        <v>399</v>
      </c>
      <c r="E4" s="1"/>
      <c r="F4" s="1"/>
      <c r="G4" s="1"/>
      <c r="H4" s="1"/>
      <c r="I4" s="1"/>
      <c r="J4" s="1"/>
      <c r="K4" s="1"/>
      <c r="L4" s="1"/>
      <c r="M4" s="1"/>
      <c r="N4" s="1"/>
      <c r="O4" s="1"/>
      <c r="P4" s="1"/>
      <c r="Q4" s="1"/>
      <c r="R4" s="1"/>
      <c r="S4" s="1"/>
      <c r="T4" s="1"/>
      <c r="U4" s="1"/>
      <c r="V4" s="1"/>
      <c r="W4" s="1"/>
      <c r="X4" s="1"/>
      <c r="Y4" s="1"/>
      <c r="Z4" s="1"/>
    </row>
    <row r="5" spans="1:26" ht="106.5" customHeight="1">
      <c r="A5" s="89" t="s">
        <v>400</v>
      </c>
      <c r="B5" s="87" t="s">
        <v>398</v>
      </c>
      <c r="C5" s="88" t="s">
        <v>519</v>
      </c>
      <c r="D5" s="86" t="s">
        <v>399</v>
      </c>
      <c r="E5" s="1"/>
      <c r="F5" s="1"/>
      <c r="G5" s="1"/>
      <c r="H5" s="1"/>
      <c r="I5" s="1"/>
      <c r="J5" s="1"/>
      <c r="K5" s="1"/>
      <c r="L5" s="1"/>
      <c r="M5" s="1"/>
      <c r="N5" s="1"/>
      <c r="O5" s="1"/>
      <c r="P5" s="1"/>
      <c r="Q5" s="1"/>
      <c r="R5" s="1"/>
      <c r="S5" s="1"/>
      <c r="T5" s="1"/>
      <c r="U5" s="1"/>
      <c r="V5" s="1"/>
      <c r="W5" s="1"/>
      <c r="X5" s="1"/>
      <c r="Y5" s="1"/>
      <c r="Z5" s="1"/>
    </row>
    <row r="6" spans="1:26" ht="102" customHeight="1">
      <c r="A6" s="89" t="s">
        <v>401</v>
      </c>
      <c r="B6" s="87" t="s">
        <v>398</v>
      </c>
      <c r="C6" s="88" t="s">
        <v>521</v>
      </c>
      <c r="D6" s="86" t="s">
        <v>399</v>
      </c>
      <c r="E6" s="1"/>
      <c r="F6" s="1"/>
      <c r="G6" s="1"/>
      <c r="H6" s="1"/>
      <c r="I6" s="1"/>
      <c r="J6" s="1"/>
      <c r="K6" s="1"/>
      <c r="L6" s="1"/>
      <c r="M6" s="1"/>
      <c r="N6" s="1"/>
      <c r="O6" s="1"/>
      <c r="P6" s="1"/>
      <c r="Q6" s="1"/>
      <c r="R6" s="1"/>
      <c r="S6" s="1"/>
      <c r="T6" s="1"/>
      <c r="U6" s="1"/>
      <c r="V6" s="1"/>
      <c r="W6" s="1"/>
      <c r="X6" s="1"/>
      <c r="Y6" s="1"/>
      <c r="Z6" s="1"/>
    </row>
    <row r="7" spans="1:26" ht="105.75" customHeight="1">
      <c r="A7" s="89" t="s">
        <v>402</v>
      </c>
      <c r="B7" s="88" t="s">
        <v>398</v>
      </c>
      <c r="C7" s="88" t="s">
        <v>522</v>
      </c>
      <c r="D7" s="86" t="s">
        <v>399</v>
      </c>
      <c r="E7" s="1"/>
      <c r="F7" s="1"/>
      <c r="G7" s="1"/>
      <c r="H7" s="1"/>
      <c r="I7" s="1"/>
      <c r="J7" s="1"/>
      <c r="K7" s="1"/>
      <c r="L7" s="1"/>
      <c r="M7" s="1"/>
      <c r="N7" s="1"/>
      <c r="O7" s="1"/>
      <c r="P7" s="1"/>
      <c r="Q7" s="1"/>
      <c r="R7" s="1"/>
      <c r="S7" s="1"/>
      <c r="T7" s="1"/>
      <c r="U7" s="1"/>
      <c r="V7" s="1"/>
      <c r="W7" s="1"/>
      <c r="X7" s="1"/>
      <c r="Y7" s="1"/>
      <c r="Z7" s="1"/>
    </row>
    <row r="8" spans="1:26" ht="132" customHeight="1">
      <c r="A8" s="89" t="s">
        <v>403</v>
      </c>
      <c r="B8" s="87" t="s">
        <v>404</v>
      </c>
      <c r="C8" s="87" t="s">
        <v>405</v>
      </c>
      <c r="D8" s="86" t="s">
        <v>406</v>
      </c>
      <c r="E8" s="1"/>
      <c r="F8" s="1"/>
      <c r="G8" s="1"/>
      <c r="H8" s="1"/>
      <c r="I8" s="1"/>
      <c r="J8" s="1"/>
      <c r="K8" s="1"/>
      <c r="L8" s="1"/>
      <c r="M8" s="1"/>
      <c r="N8" s="1"/>
      <c r="O8" s="1"/>
      <c r="P8" s="1"/>
      <c r="Q8" s="1"/>
      <c r="R8" s="1"/>
      <c r="S8" s="1"/>
      <c r="T8" s="1"/>
      <c r="U8" s="1"/>
      <c r="V8" s="1"/>
      <c r="W8" s="1"/>
      <c r="X8" s="1"/>
      <c r="Y8" s="1"/>
      <c r="Z8" s="1"/>
    </row>
    <row r="9" spans="1:26" ht="112.5" customHeight="1">
      <c r="A9" s="89" t="s">
        <v>407</v>
      </c>
      <c r="B9" s="88" t="s">
        <v>523</v>
      </c>
      <c r="C9" s="87" t="s">
        <v>408</v>
      </c>
      <c r="D9" s="86" t="s">
        <v>399</v>
      </c>
      <c r="E9" s="1"/>
      <c r="F9" s="1"/>
      <c r="G9" s="1"/>
      <c r="H9" s="1"/>
      <c r="I9" s="1"/>
      <c r="J9" s="1"/>
      <c r="K9" s="1"/>
      <c r="L9" s="1"/>
      <c r="M9" s="1"/>
      <c r="N9" s="1"/>
      <c r="O9" s="1"/>
      <c r="P9" s="1"/>
      <c r="Q9" s="1"/>
      <c r="R9" s="1"/>
      <c r="S9" s="1"/>
      <c r="T9" s="1"/>
      <c r="U9" s="1"/>
      <c r="V9" s="1"/>
      <c r="W9" s="1"/>
      <c r="X9" s="1"/>
      <c r="Y9" s="1"/>
      <c r="Z9" s="1"/>
    </row>
    <row r="10" spans="1:26" ht="137.25" customHeight="1">
      <c r="A10" s="89" t="s">
        <v>409</v>
      </c>
      <c r="B10" s="88" t="s">
        <v>524</v>
      </c>
      <c r="C10" s="87" t="s">
        <v>410</v>
      </c>
      <c r="D10" s="86" t="s">
        <v>399</v>
      </c>
      <c r="E10" s="1"/>
      <c r="F10" s="1"/>
      <c r="G10" s="1"/>
      <c r="H10" s="1"/>
      <c r="I10" s="1"/>
      <c r="J10" s="1"/>
      <c r="K10" s="1"/>
      <c r="L10" s="1"/>
      <c r="M10" s="1"/>
      <c r="N10" s="1"/>
      <c r="O10" s="1"/>
      <c r="P10" s="1"/>
      <c r="Q10" s="1"/>
      <c r="R10" s="1"/>
      <c r="S10" s="1"/>
      <c r="T10" s="1"/>
      <c r="U10" s="1"/>
      <c r="V10" s="1"/>
      <c r="W10" s="1"/>
      <c r="X10" s="1"/>
      <c r="Y10" s="1"/>
      <c r="Z10" s="1"/>
    </row>
    <row r="11" spans="1:26" ht="128.25" customHeight="1">
      <c r="A11" s="89" t="s">
        <v>411</v>
      </c>
      <c r="B11" s="88" t="s">
        <v>526</v>
      </c>
      <c r="C11" s="90" t="s">
        <v>525</v>
      </c>
      <c r="D11" s="86" t="s">
        <v>399</v>
      </c>
      <c r="E11" s="1"/>
      <c r="F11" s="1"/>
      <c r="G11" s="1"/>
      <c r="H11" s="1"/>
      <c r="I11" s="1"/>
      <c r="J11" s="1"/>
      <c r="K11" s="1"/>
      <c r="L11" s="1"/>
      <c r="M11" s="1"/>
      <c r="N11" s="1"/>
      <c r="O11" s="1"/>
      <c r="P11" s="1"/>
      <c r="Q11" s="1"/>
      <c r="R11" s="1"/>
      <c r="S11" s="1"/>
      <c r="T11" s="1"/>
      <c r="U11" s="1"/>
      <c r="V11" s="1"/>
      <c r="W11" s="1"/>
      <c r="X11" s="1"/>
      <c r="Y11" s="1"/>
      <c r="Z11" s="1"/>
    </row>
    <row r="12" spans="1:26" ht="42.75" customHeight="1">
      <c r="A12" s="89" t="s">
        <v>412</v>
      </c>
      <c r="B12" s="88" t="s">
        <v>527</v>
      </c>
      <c r="C12" s="88" t="s">
        <v>413</v>
      </c>
      <c r="D12" s="86" t="s">
        <v>406</v>
      </c>
      <c r="E12" s="1"/>
      <c r="F12" s="1"/>
      <c r="G12" s="1"/>
      <c r="H12" s="1"/>
      <c r="I12" s="1"/>
      <c r="J12" s="1"/>
      <c r="K12" s="1"/>
      <c r="L12" s="1"/>
      <c r="M12" s="1"/>
      <c r="N12" s="1"/>
      <c r="O12" s="1"/>
      <c r="P12" s="1"/>
      <c r="Q12" s="1"/>
      <c r="R12" s="1"/>
      <c r="S12" s="1"/>
      <c r="T12" s="1"/>
      <c r="U12" s="1"/>
      <c r="V12" s="1"/>
      <c r="W12" s="1"/>
      <c r="X12" s="1"/>
      <c r="Y12" s="1"/>
      <c r="Z12" s="1"/>
    </row>
    <row r="13" spans="1:26" ht="74.25" customHeight="1">
      <c r="A13" s="89" t="s">
        <v>414</v>
      </c>
      <c r="B13" s="88" t="s">
        <v>528</v>
      </c>
      <c r="C13" s="87" t="s">
        <v>415</v>
      </c>
      <c r="D13" s="86" t="s">
        <v>399</v>
      </c>
      <c r="E13" s="1"/>
      <c r="F13" s="1"/>
      <c r="G13" s="1"/>
      <c r="H13" s="1"/>
      <c r="I13" s="1"/>
      <c r="J13" s="1"/>
      <c r="K13" s="1"/>
      <c r="L13" s="1"/>
      <c r="M13" s="1"/>
      <c r="N13" s="1"/>
      <c r="O13" s="1"/>
      <c r="P13" s="1"/>
      <c r="Q13" s="1"/>
      <c r="R13" s="1"/>
      <c r="S13" s="1"/>
      <c r="T13" s="1"/>
      <c r="U13" s="1"/>
      <c r="V13" s="1"/>
      <c r="W13" s="1"/>
      <c r="X13" s="1"/>
      <c r="Y13" s="1"/>
      <c r="Z13" s="1"/>
    </row>
    <row r="14" spans="1:26" ht="27.75" customHeight="1">
      <c r="A14" s="193" t="s">
        <v>416</v>
      </c>
      <c r="B14" s="194"/>
      <c r="C14" s="194"/>
      <c r="D14" s="194"/>
      <c r="E14" s="1"/>
      <c r="F14" s="1"/>
      <c r="G14" s="1"/>
      <c r="H14" s="1"/>
      <c r="I14" s="1"/>
      <c r="J14" s="1"/>
      <c r="K14" s="1"/>
      <c r="L14" s="1"/>
      <c r="M14" s="1"/>
      <c r="N14" s="1"/>
      <c r="O14" s="1"/>
      <c r="P14" s="1"/>
      <c r="Q14" s="1"/>
      <c r="R14" s="1"/>
      <c r="S14" s="1"/>
      <c r="T14" s="1"/>
      <c r="U14" s="1"/>
      <c r="V14" s="1"/>
      <c r="W14" s="1"/>
      <c r="X14" s="1"/>
      <c r="Y14" s="1"/>
      <c r="Z14" s="1"/>
    </row>
    <row r="15" spans="1:26" ht="27.75" customHeight="1">
      <c r="A15" s="190" t="s">
        <v>529</v>
      </c>
      <c r="B15" s="153"/>
      <c r="C15" s="153"/>
      <c r="D15" s="153"/>
      <c r="E15" s="1"/>
      <c r="F15" s="1"/>
      <c r="G15" s="1"/>
      <c r="H15" s="1"/>
      <c r="I15" s="1"/>
      <c r="J15" s="1"/>
      <c r="K15" s="1"/>
      <c r="L15" s="1"/>
      <c r="M15" s="1"/>
      <c r="N15" s="1"/>
      <c r="O15" s="1"/>
      <c r="P15" s="1"/>
      <c r="Q15" s="1"/>
      <c r="R15" s="1"/>
      <c r="S15" s="1"/>
      <c r="T15" s="1"/>
      <c r="U15" s="1"/>
      <c r="V15" s="1"/>
      <c r="W15" s="1"/>
      <c r="X15" s="1"/>
      <c r="Y15" s="1"/>
      <c r="Z15" s="1"/>
    </row>
    <row r="16" spans="1:26" ht="60" customHeight="1">
      <c r="A16" s="195" t="s">
        <v>417</v>
      </c>
      <c r="B16" s="153"/>
      <c r="C16" s="153"/>
      <c r="D16" s="153"/>
      <c r="E16" s="1"/>
      <c r="F16" s="1"/>
      <c r="G16" s="1"/>
      <c r="H16" s="1"/>
      <c r="I16" s="1"/>
      <c r="J16" s="1"/>
      <c r="K16" s="1"/>
      <c r="L16" s="1"/>
      <c r="M16" s="1"/>
      <c r="N16" s="1"/>
      <c r="O16" s="1"/>
      <c r="P16" s="1"/>
      <c r="Q16" s="1"/>
      <c r="R16" s="1"/>
      <c r="S16" s="1"/>
      <c r="T16" s="1"/>
      <c r="U16" s="1"/>
      <c r="V16" s="1"/>
      <c r="W16" s="1"/>
      <c r="X16" s="1"/>
      <c r="Y16" s="1"/>
      <c r="Z16" s="1"/>
    </row>
    <row r="17" spans="1:26" ht="84" customHeight="1">
      <c r="A17" s="190" t="s">
        <v>530</v>
      </c>
      <c r="B17" s="153"/>
      <c r="C17" s="153"/>
      <c r="D17" s="153"/>
      <c r="E17" s="1"/>
      <c r="F17" s="1"/>
      <c r="G17" s="1"/>
      <c r="H17" s="1"/>
      <c r="I17" s="1"/>
      <c r="J17" s="1"/>
      <c r="K17" s="1"/>
      <c r="L17" s="1"/>
      <c r="M17" s="1"/>
      <c r="N17" s="1"/>
      <c r="O17" s="1"/>
      <c r="P17" s="1"/>
      <c r="Q17" s="1"/>
      <c r="R17" s="1"/>
      <c r="S17" s="1"/>
      <c r="T17" s="1"/>
      <c r="U17" s="1"/>
      <c r="V17" s="1"/>
      <c r="W17" s="1"/>
      <c r="X17" s="1"/>
      <c r="Y17" s="1"/>
      <c r="Z17" s="1"/>
    </row>
    <row r="18" spans="1:26" ht="60" customHeight="1">
      <c r="A18" s="190" t="s">
        <v>531</v>
      </c>
      <c r="B18" s="153"/>
      <c r="C18" s="153"/>
      <c r="D18" s="153"/>
      <c r="E18" s="1"/>
      <c r="F18" s="1"/>
      <c r="G18" s="1"/>
      <c r="H18" s="1"/>
      <c r="I18" s="1"/>
      <c r="J18" s="1"/>
      <c r="K18" s="1"/>
      <c r="L18" s="1"/>
      <c r="M18" s="1"/>
      <c r="N18" s="1"/>
      <c r="O18" s="1"/>
      <c r="P18" s="1"/>
      <c r="Q18" s="1"/>
      <c r="R18" s="1"/>
      <c r="S18" s="1"/>
      <c r="T18" s="1"/>
      <c r="U18" s="1"/>
      <c r="V18" s="1"/>
      <c r="W18" s="1"/>
      <c r="X18" s="1"/>
      <c r="Y18" s="1"/>
      <c r="Z18" s="1"/>
    </row>
    <row r="19" spans="1:26" ht="123.75" customHeight="1">
      <c r="A19" s="190" t="s">
        <v>532</v>
      </c>
      <c r="B19" s="153"/>
      <c r="C19" s="153"/>
      <c r="D19" s="153"/>
      <c r="E19" s="1"/>
      <c r="F19" s="1"/>
      <c r="G19" s="1"/>
      <c r="H19" s="1"/>
      <c r="I19" s="1"/>
      <c r="J19" s="1"/>
      <c r="K19" s="1"/>
      <c r="L19" s="1"/>
      <c r="M19" s="1"/>
      <c r="N19" s="1"/>
      <c r="O19" s="1"/>
      <c r="P19" s="1"/>
      <c r="Q19" s="1"/>
      <c r="R19" s="1"/>
      <c r="S19" s="1"/>
      <c r="T19" s="1"/>
      <c r="U19" s="1"/>
      <c r="V19" s="1"/>
      <c r="W19" s="1"/>
      <c r="X19" s="1"/>
      <c r="Y19" s="1"/>
      <c r="Z19" s="1"/>
    </row>
    <row r="20" spans="1:26" ht="35.25" customHeight="1">
      <c r="A20" s="190" t="s">
        <v>533</v>
      </c>
      <c r="B20" s="191"/>
      <c r="C20" s="191"/>
      <c r="D20" s="191"/>
      <c r="E20" s="1"/>
      <c r="F20" s="1"/>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8">
    <mergeCell ref="A20:D20"/>
    <mergeCell ref="A18:D18"/>
    <mergeCell ref="A19:D19"/>
    <mergeCell ref="A1:D1"/>
    <mergeCell ref="A14:D14"/>
    <mergeCell ref="A15:D15"/>
    <mergeCell ref="A16:D16"/>
    <mergeCell ref="A17:D17"/>
  </mergeCells>
  <pageMargins left="0.75" right="0.75" top="1" bottom="1"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0A44E-8A64-46D4-BA10-7B6199540854}">
  <dimension ref="A1:J10"/>
  <sheetViews>
    <sheetView zoomScale="130" zoomScaleNormal="130" workbookViewId="0">
      <selection activeCell="F12" sqref="F12"/>
    </sheetView>
  </sheetViews>
  <sheetFormatPr baseColWidth="10" defaultColWidth="11.453125" defaultRowHeight="14"/>
  <cols>
    <col min="1" max="16384" width="11.453125" style="92"/>
  </cols>
  <sheetData>
    <row r="1" spans="1:10" ht="18">
      <c r="A1" s="196" t="s">
        <v>535</v>
      </c>
      <c r="B1" s="196"/>
      <c r="C1" s="196"/>
      <c r="D1" s="196"/>
      <c r="E1" s="196"/>
      <c r="F1" s="196"/>
      <c r="G1" s="196"/>
      <c r="H1" s="196"/>
      <c r="I1" s="196"/>
      <c r="J1" s="196"/>
    </row>
    <row r="2" spans="1:10" ht="46.5" customHeight="1">
      <c r="A2" s="197" t="s">
        <v>534</v>
      </c>
      <c r="B2" s="197"/>
      <c r="C2" s="197"/>
      <c r="D2" s="197"/>
      <c r="E2" s="197"/>
      <c r="F2" s="197"/>
      <c r="G2" s="197"/>
      <c r="H2" s="197"/>
      <c r="I2" s="197"/>
      <c r="J2" s="197"/>
    </row>
    <row r="3" spans="1:10">
      <c r="A3" s="198" t="s">
        <v>537</v>
      </c>
      <c r="B3" s="198"/>
      <c r="C3" s="200" t="s">
        <v>536</v>
      </c>
      <c r="D3" s="201"/>
      <c r="E3" s="202"/>
      <c r="F3" s="198" t="s">
        <v>395</v>
      </c>
      <c r="G3" s="198"/>
      <c r="H3" s="198"/>
      <c r="I3" s="198"/>
      <c r="J3" s="198"/>
    </row>
    <row r="4" spans="1:10" ht="39.75" customHeight="1">
      <c r="A4" s="198">
        <v>0</v>
      </c>
      <c r="B4" s="198"/>
      <c r="C4" s="203" t="s">
        <v>541</v>
      </c>
      <c r="D4" s="204"/>
      <c r="E4" s="205"/>
      <c r="F4" s="199" t="s">
        <v>545</v>
      </c>
      <c r="G4" s="199"/>
      <c r="H4" s="199"/>
      <c r="I4" s="199"/>
      <c r="J4" s="199"/>
    </row>
    <row r="5" spans="1:10" ht="36" customHeight="1">
      <c r="A5" s="198">
        <v>1</v>
      </c>
      <c r="B5" s="198"/>
      <c r="C5" s="207" t="s">
        <v>542</v>
      </c>
      <c r="D5" s="207"/>
      <c r="E5" s="207"/>
      <c r="F5" s="199" t="s">
        <v>538</v>
      </c>
      <c r="G5" s="199"/>
      <c r="H5" s="199"/>
      <c r="I5" s="199"/>
      <c r="J5" s="199"/>
    </row>
    <row r="6" spans="1:10" ht="36" customHeight="1">
      <c r="A6" s="206">
        <v>1.5</v>
      </c>
      <c r="B6" s="206"/>
      <c r="C6" s="199" t="s">
        <v>543</v>
      </c>
      <c r="D6" s="199"/>
      <c r="E6" s="199"/>
      <c r="F6" s="199" t="s">
        <v>539</v>
      </c>
      <c r="G6" s="199"/>
      <c r="H6" s="199"/>
      <c r="I6" s="199"/>
      <c r="J6" s="199"/>
    </row>
    <row r="7" spans="1:10" ht="45.75" customHeight="1">
      <c r="A7" s="206">
        <v>2</v>
      </c>
      <c r="B7" s="206"/>
      <c r="C7" s="199" t="s">
        <v>544</v>
      </c>
      <c r="D7" s="199"/>
      <c r="E7" s="199"/>
      <c r="F7" s="199" t="s">
        <v>540</v>
      </c>
      <c r="G7" s="199"/>
      <c r="H7" s="199"/>
      <c r="I7" s="199"/>
      <c r="J7" s="199"/>
    </row>
    <row r="8" spans="1:10">
      <c r="B8" s="91"/>
    </row>
    <row r="9" spans="1:10">
      <c r="C9" s="91"/>
    </row>
    <row r="10" spans="1:10">
      <c r="B10" s="91"/>
    </row>
  </sheetData>
  <mergeCells count="17">
    <mergeCell ref="A7:B7"/>
    <mergeCell ref="C7:E7"/>
    <mergeCell ref="F7:J7"/>
    <mergeCell ref="A5:B5"/>
    <mergeCell ref="C5:E5"/>
    <mergeCell ref="F5:J5"/>
    <mergeCell ref="A6:B6"/>
    <mergeCell ref="C6:E6"/>
    <mergeCell ref="F6:J6"/>
    <mergeCell ref="A1:J1"/>
    <mergeCell ref="A2:J2"/>
    <mergeCell ref="A3:B3"/>
    <mergeCell ref="A4:B4"/>
    <mergeCell ref="F4:J4"/>
    <mergeCell ref="F3:J3"/>
    <mergeCell ref="C3:E3"/>
    <mergeCell ref="C4:E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000"/>
  <sheetViews>
    <sheetView workbookViewId="0"/>
  </sheetViews>
  <sheetFormatPr baseColWidth="10" defaultColWidth="14.453125" defaultRowHeight="15" customHeight="1"/>
  <cols>
    <col min="1" max="8" width="8.7265625" customWidth="1"/>
  </cols>
  <sheetData>
    <row r="1" spans="1:26" ht="14.25" customHeight="1">
      <c r="A1" s="1" t="s">
        <v>418</v>
      </c>
      <c r="B1" s="1" t="s">
        <v>419</v>
      </c>
      <c r="C1" s="1" t="s">
        <v>420</v>
      </c>
      <c r="D1" s="1" t="s">
        <v>219</v>
      </c>
      <c r="E1" s="1" t="s">
        <v>421</v>
      </c>
      <c r="F1" s="1" t="s">
        <v>422</v>
      </c>
      <c r="G1" s="1" t="s">
        <v>423</v>
      </c>
      <c r="H1" s="36" t="s">
        <v>424</v>
      </c>
      <c r="I1" s="1"/>
      <c r="J1" s="1"/>
      <c r="K1" s="1"/>
      <c r="L1" s="1"/>
      <c r="M1" s="1"/>
      <c r="N1" s="1"/>
      <c r="O1" s="1"/>
      <c r="P1" s="1"/>
      <c r="Q1" s="1"/>
      <c r="R1" s="1"/>
      <c r="S1" s="1"/>
      <c r="T1" s="1"/>
      <c r="U1" s="1"/>
      <c r="V1" s="1"/>
      <c r="W1" s="1"/>
      <c r="X1" s="1"/>
      <c r="Y1" s="1"/>
      <c r="Z1" s="1"/>
    </row>
    <row r="2" spans="1:26" ht="14.25" customHeight="1">
      <c r="A2" s="1" t="s">
        <v>397</v>
      </c>
      <c r="B2" s="1" t="s">
        <v>425</v>
      </c>
      <c r="C2" s="1" t="s">
        <v>426</v>
      </c>
      <c r="D2" s="1" t="s">
        <v>427</v>
      </c>
      <c r="E2" s="1" t="s">
        <v>428</v>
      </c>
      <c r="F2" s="1" t="s">
        <v>429</v>
      </c>
      <c r="G2" s="1" t="s">
        <v>430</v>
      </c>
      <c r="H2" s="37" t="s">
        <v>93</v>
      </c>
      <c r="I2" s="1"/>
      <c r="J2" s="1"/>
      <c r="K2" s="1"/>
      <c r="L2" s="1"/>
      <c r="M2" s="1"/>
      <c r="N2" s="1"/>
      <c r="O2" s="1"/>
      <c r="P2" s="1"/>
      <c r="Q2" s="1"/>
      <c r="R2" s="1"/>
      <c r="S2" s="1"/>
      <c r="T2" s="1"/>
      <c r="U2" s="1"/>
      <c r="V2" s="1"/>
      <c r="W2" s="1"/>
      <c r="X2" s="1"/>
      <c r="Y2" s="1"/>
      <c r="Z2" s="1"/>
    </row>
    <row r="3" spans="1:26" ht="14.25" customHeight="1">
      <c r="A3" s="1" t="s">
        <v>400</v>
      </c>
      <c r="B3" s="1" t="s">
        <v>431</v>
      </c>
      <c r="C3" s="1" t="s">
        <v>432</v>
      </c>
      <c r="D3" s="1" t="s">
        <v>433</v>
      </c>
      <c r="E3" s="1" t="s">
        <v>434</v>
      </c>
      <c r="F3" s="1" t="s">
        <v>435</v>
      </c>
      <c r="G3" s="1"/>
      <c r="H3" s="37" t="s">
        <v>95</v>
      </c>
      <c r="I3" s="1"/>
      <c r="J3" s="1"/>
      <c r="K3" s="1"/>
      <c r="L3" s="1"/>
      <c r="M3" s="1"/>
      <c r="N3" s="1"/>
      <c r="O3" s="1"/>
      <c r="P3" s="1"/>
      <c r="Q3" s="1"/>
      <c r="R3" s="1"/>
      <c r="S3" s="1"/>
      <c r="T3" s="1"/>
      <c r="U3" s="1"/>
      <c r="V3" s="1"/>
      <c r="W3" s="1"/>
      <c r="X3" s="1"/>
      <c r="Y3" s="1"/>
      <c r="Z3" s="1"/>
    </row>
    <row r="4" spans="1:26" ht="14.25" customHeight="1">
      <c r="A4" s="1" t="s">
        <v>401</v>
      </c>
      <c r="B4" s="1" t="s">
        <v>436</v>
      </c>
      <c r="C4" s="1" t="s">
        <v>437</v>
      </c>
      <c r="D4" s="1" t="s">
        <v>438</v>
      </c>
      <c r="E4" s="1" t="s">
        <v>439</v>
      </c>
      <c r="F4" s="1"/>
      <c r="G4" s="1"/>
      <c r="H4" s="1"/>
      <c r="I4" s="1"/>
      <c r="J4" s="1"/>
      <c r="K4" s="1"/>
      <c r="L4" s="1"/>
      <c r="M4" s="1"/>
      <c r="N4" s="1"/>
      <c r="O4" s="1"/>
      <c r="P4" s="1"/>
      <c r="Q4" s="1"/>
      <c r="R4" s="1"/>
      <c r="S4" s="1"/>
      <c r="T4" s="1"/>
      <c r="U4" s="1"/>
      <c r="V4" s="1"/>
      <c r="W4" s="1"/>
      <c r="X4" s="1"/>
      <c r="Y4" s="1"/>
      <c r="Z4" s="1"/>
    </row>
    <row r="5" spans="1:26" ht="14.25" customHeight="1">
      <c r="A5" s="1" t="s">
        <v>402</v>
      </c>
      <c r="B5" s="1" t="s">
        <v>440</v>
      </c>
      <c r="C5" s="1" t="s">
        <v>441</v>
      </c>
      <c r="D5" s="1" t="s">
        <v>442</v>
      </c>
      <c r="E5" s="1" t="s">
        <v>443</v>
      </c>
      <c r="F5" s="1"/>
      <c r="G5" s="1"/>
      <c r="H5" s="1"/>
      <c r="I5" s="1"/>
      <c r="J5" s="1"/>
      <c r="K5" s="1"/>
      <c r="L5" s="1"/>
      <c r="M5" s="1"/>
      <c r="N5" s="1"/>
      <c r="O5" s="1"/>
      <c r="P5" s="1"/>
      <c r="Q5" s="1"/>
      <c r="R5" s="1"/>
      <c r="S5" s="1"/>
      <c r="T5" s="1"/>
      <c r="U5" s="1"/>
      <c r="V5" s="1"/>
      <c r="W5" s="1"/>
      <c r="X5" s="1"/>
      <c r="Y5" s="1"/>
      <c r="Z5" s="1"/>
    </row>
    <row r="6" spans="1:26" ht="14.25" customHeight="1">
      <c r="A6" s="1" t="s">
        <v>403</v>
      </c>
      <c r="B6" s="1" t="s">
        <v>444</v>
      </c>
      <c r="C6" s="1" t="s">
        <v>445</v>
      </c>
      <c r="D6" s="1" t="s">
        <v>446</v>
      </c>
      <c r="E6" s="1"/>
      <c r="F6" s="1"/>
      <c r="G6" s="1"/>
      <c r="H6" s="1"/>
      <c r="I6" s="1"/>
      <c r="J6" s="1"/>
      <c r="K6" s="1"/>
      <c r="L6" s="1"/>
      <c r="M6" s="1"/>
      <c r="N6" s="1"/>
      <c r="O6" s="1"/>
      <c r="P6" s="1"/>
      <c r="Q6" s="1"/>
      <c r="R6" s="1"/>
      <c r="S6" s="1"/>
      <c r="T6" s="1"/>
      <c r="U6" s="1"/>
      <c r="V6" s="1"/>
      <c r="W6" s="1"/>
      <c r="X6" s="1"/>
      <c r="Y6" s="1"/>
      <c r="Z6" s="1"/>
    </row>
    <row r="7" spans="1:26" ht="14.25" customHeight="1">
      <c r="A7" s="1" t="s">
        <v>407</v>
      </c>
      <c r="B7" s="1"/>
      <c r="C7" s="1" t="s">
        <v>447</v>
      </c>
      <c r="D7" s="1" t="s">
        <v>448</v>
      </c>
      <c r="E7" s="1"/>
      <c r="F7" s="1"/>
      <c r="G7" s="1"/>
      <c r="H7" s="1"/>
      <c r="I7" s="1"/>
      <c r="J7" s="1"/>
      <c r="K7" s="1"/>
      <c r="L7" s="1"/>
      <c r="M7" s="1"/>
      <c r="N7" s="1"/>
      <c r="O7" s="1"/>
      <c r="P7" s="1"/>
      <c r="Q7" s="1"/>
      <c r="R7" s="1"/>
      <c r="S7" s="1"/>
      <c r="T7" s="1"/>
      <c r="U7" s="1"/>
      <c r="V7" s="1"/>
      <c r="W7" s="1"/>
      <c r="X7" s="1"/>
      <c r="Y7" s="1"/>
      <c r="Z7" s="1"/>
    </row>
    <row r="8" spans="1:26" ht="14.25" customHeight="1">
      <c r="A8" s="1" t="s">
        <v>409</v>
      </c>
      <c r="B8" s="1"/>
      <c r="C8" s="1" t="s">
        <v>449</v>
      </c>
      <c r="D8" s="1" t="s">
        <v>450</v>
      </c>
      <c r="E8" s="1"/>
      <c r="F8" s="1"/>
      <c r="G8" s="1"/>
      <c r="H8" s="1"/>
      <c r="I8" s="1"/>
      <c r="J8" s="1"/>
      <c r="K8" s="1"/>
      <c r="L8" s="1"/>
      <c r="M8" s="1"/>
      <c r="N8" s="1"/>
      <c r="O8" s="1"/>
      <c r="P8" s="1"/>
      <c r="Q8" s="1"/>
      <c r="R8" s="1"/>
      <c r="S8" s="1"/>
      <c r="T8" s="1"/>
      <c r="U8" s="1"/>
      <c r="V8" s="1"/>
      <c r="W8" s="1"/>
      <c r="X8" s="1"/>
      <c r="Y8" s="1"/>
      <c r="Z8" s="1"/>
    </row>
    <row r="9" spans="1:26" ht="14.25" customHeight="1">
      <c r="A9" s="1" t="s">
        <v>411</v>
      </c>
      <c r="B9" s="1"/>
      <c r="C9" s="1" t="s">
        <v>451</v>
      </c>
      <c r="D9" s="1" t="s">
        <v>452</v>
      </c>
      <c r="E9" s="1"/>
      <c r="F9" s="1"/>
      <c r="G9" s="1"/>
      <c r="H9" s="1"/>
      <c r="I9" s="1"/>
      <c r="J9" s="1"/>
      <c r="K9" s="1"/>
      <c r="L9" s="1"/>
      <c r="M9" s="1"/>
      <c r="N9" s="1"/>
      <c r="O9" s="1"/>
      <c r="P9" s="1"/>
      <c r="Q9" s="1"/>
      <c r="R9" s="1"/>
      <c r="S9" s="1"/>
      <c r="T9" s="1"/>
      <c r="U9" s="1"/>
      <c r="V9" s="1"/>
      <c r="W9" s="1"/>
      <c r="X9" s="1"/>
      <c r="Y9" s="1"/>
      <c r="Z9" s="1"/>
    </row>
    <row r="10" spans="1:26" ht="14.25" customHeight="1">
      <c r="A10" s="1" t="s">
        <v>453</v>
      </c>
      <c r="B10" s="1"/>
      <c r="C10" s="1" t="s">
        <v>454</v>
      </c>
      <c r="D10" s="1" t="s">
        <v>455</v>
      </c>
      <c r="E10" s="1"/>
      <c r="F10" s="1"/>
      <c r="G10" s="1"/>
      <c r="H10" s="1"/>
      <c r="I10" s="1"/>
      <c r="J10" s="1"/>
      <c r="K10" s="1"/>
      <c r="L10" s="1"/>
      <c r="M10" s="1"/>
      <c r="N10" s="1"/>
      <c r="O10" s="1"/>
      <c r="P10" s="1"/>
      <c r="Q10" s="1"/>
      <c r="R10" s="1"/>
      <c r="S10" s="1"/>
      <c r="T10" s="1"/>
      <c r="U10" s="1"/>
      <c r="V10" s="1"/>
      <c r="W10" s="1"/>
      <c r="X10" s="1"/>
      <c r="Y10" s="1"/>
      <c r="Z10" s="1"/>
    </row>
    <row r="11" spans="1:26" ht="14.25" customHeight="1">
      <c r="A11" s="1" t="s">
        <v>414</v>
      </c>
      <c r="B11" s="1"/>
      <c r="C11" s="1" t="s">
        <v>456</v>
      </c>
      <c r="D11" s="1" t="s">
        <v>457</v>
      </c>
      <c r="E11" s="1"/>
      <c r="F11" s="1"/>
      <c r="G11" s="1"/>
      <c r="H11" s="1"/>
      <c r="I11" s="1"/>
      <c r="J11" s="1"/>
      <c r="K11" s="1"/>
      <c r="L11" s="1"/>
      <c r="M11" s="1"/>
      <c r="N11" s="1"/>
      <c r="O11" s="1"/>
      <c r="P11" s="1"/>
      <c r="Q11" s="1"/>
      <c r="R11" s="1"/>
      <c r="S11" s="1"/>
      <c r="T11" s="1"/>
      <c r="U11" s="1"/>
      <c r="V11" s="1"/>
      <c r="W11" s="1"/>
      <c r="X11" s="1"/>
      <c r="Y11" s="1"/>
      <c r="Z11" s="1"/>
    </row>
    <row r="12" spans="1:26" ht="14.25" customHeight="1">
      <c r="A12" s="1"/>
      <c r="B12" s="1"/>
      <c r="C12" s="1" t="s">
        <v>458</v>
      </c>
      <c r="D12" s="1" t="s">
        <v>459</v>
      </c>
      <c r="E12" s="1"/>
      <c r="F12" s="1"/>
      <c r="G12" s="1"/>
      <c r="H12" s="1"/>
      <c r="I12" s="1"/>
      <c r="J12" s="1"/>
      <c r="K12" s="1"/>
      <c r="L12" s="1"/>
      <c r="M12" s="1"/>
      <c r="N12" s="1"/>
      <c r="O12" s="1"/>
      <c r="P12" s="1"/>
      <c r="Q12" s="1"/>
      <c r="R12" s="1"/>
      <c r="S12" s="1"/>
      <c r="T12" s="1"/>
      <c r="U12" s="1"/>
      <c r="V12" s="1"/>
      <c r="W12" s="1"/>
      <c r="X12" s="1"/>
      <c r="Y12" s="1"/>
      <c r="Z12" s="1"/>
    </row>
    <row r="13" spans="1:26" ht="14.25" customHeight="1">
      <c r="A13" s="1"/>
      <c r="B13" s="1"/>
      <c r="C13" s="1" t="s">
        <v>460</v>
      </c>
      <c r="D13" s="1" t="s">
        <v>461</v>
      </c>
      <c r="E13" s="1"/>
      <c r="F13" s="1"/>
      <c r="G13" s="1"/>
      <c r="H13" s="1"/>
      <c r="I13" s="1"/>
      <c r="J13" s="1"/>
      <c r="K13" s="1"/>
      <c r="L13" s="1"/>
      <c r="M13" s="1"/>
      <c r="N13" s="1"/>
      <c r="O13" s="1"/>
      <c r="P13" s="1"/>
      <c r="Q13" s="1"/>
      <c r="R13" s="1"/>
      <c r="S13" s="1"/>
      <c r="T13" s="1"/>
      <c r="U13" s="1"/>
      <c r="V13" s="1"/>
      <c r="W13" s="1"/>
      <c r="X13" s="1"/>
      <c r="Y13" s="1"/>
      <c r="Z13" s="1"/>
    </row>
    <row r="14" spans="1:26" ht="14.25" customHeight="1">
      <c r="A14" s="1"/>
      <c r="B14" s="1"/>
      <c r="C14" s="1" t="s">
        <v>462</v>
      </c>
      <c r="D14" s="1" t="s">
        <v>463</v>
      </c>
      <c r="E14" s="1"/>
      <c r="F14" s="1"/>
      <c r="G14" s="1"/>
      <c r="H14" s="1"/>
      <c r="I14" s="1"/>
      <c r="J14" s="1"/>
      <c r="K14" s="1"/>
      <c r="L14" s="1"/>
      <c r="M14" s="1"/>
      <c r="N14" s="1"/>
      <c r="O14" s="1"/>
      <c r="P14" s="1"/>
      <c r="Q14" s="1"/>
      <c r="R14" s="1"/>
      <c r="S14" s="1"/>
      <c r="T14" s="1"/>
      <c r="U14" s="1"/>
      <c r="V14" s="1"/>
      <c r="W14" s="1"/>
      <c r="X14" s="1"/>
      <c r="Y14" s="1"/>
      <c r="Z14" s="1"/>
    </row>
    <row r="15" spans="1:26" ht="14.25" customHeight="1">
      <c r="A15" s="1"/>
      <c r="B15" s="1"/>
      <c r="C15" s="1" t="s">
        <v>464</v>
      </c>
      <c r="D15" s="1" t="s">
        <v>465</v>
      </c>
      <c r="E15" s="1"/>
      <c r="F15" s="1"/>
      <c r="G15" s="1"/>
      <c r="H15" s="1"/>
      <c r="I15" s="1"/>
      <c r="J15" s="1"/>
      <c r="K15" s="1"/>
      <c r="L15" s="1"/>
      <c r="M15" s="1"/>
      <c r="N15" s="1"/>
      <c r="O15" s="1"/>
      <c r="P15" s="1"/>
      <c r="Q15" s="1"/>
      <c r="R15" s="1"/>
      <c r="S15" s="1"/>
      <c r="T15" s="1"/>
      <c r="U15" s="1"/>
      <c r="V15" s="1"/>
      <c r="W15" s="1"/>
      <c r="X15" s="1"/>
      <c r="Y15" s="1"/>
      <c r="Z15" s="1"/>
    </row>
    <row r="16" spans="1:26" ht="14.25" customHeight="1">
      <c r="A16" s="1"/>
      <c r="B16" s="1"/>
      <c r="C16" s="1" t="s">
        <v>466</v>
      </c>
      <c r="D16" s="1" t="s">
        <v>467</v>
      </c>
      <c r="E16" s="1"/>
      <c r="F16" s="1"/>
      <c r="G16" s="1"/>
      <c r="H16" s="1"/>
      <c r="I16" s="1"/>
      <c r="J16" s="1"/>
      <c r="K16" s="1"/>
      <c r="L16" s="1"/>
      <c r="M16" s="1"/>
      <c r="N16" s="1"/>
      <c r="O16" s="1"/>
      <c r="P16" s="1"/>
      <c r="Q16" s="1"/>
      <c r="R16" s="1"/>
      <c r="S16" s="1"/>
      <c r="T16" s="1"/>
      <c r="U16" s="1"/>
      <c r="V16" s="1"/>
      <c r="W16" s="1"/>
      <c r="X16" s="1"/>
      <c r="Y16" s="1"/>
      <c r="Z16" s="1"/>
    </row>
    <row r="17" spans="1:26" ht="14.25" customHeight="1">
      <c r="A17" s="1"/>
      <c r="B17" s="1"/>
      <c r="C17" s="1" t="s">
        <v>468</v>
      </c>
      <c r="D17" s="1" t="s">
        <v>469</v>
      </c>
      <c r="E17" s="1"/>
      <c r="F17" s="1"/>
      <c r="G17" s="1"/>
      <c r="H17" s="1"/>
      <c r="I17" s="1"/>
      <c r="J17" s="1"/>
      <c r="K17" s="1"/>
      <c r="L17" s="1"/>
      <c r="M17" s="1"/>
      <c r="N17" s="1"/>
      <c r="O17" s="1"/>
      <c r="P17" s="1"/>
      <c r="Q17" s="1"/>
      <c r="R17" s="1"/>
      <c r="S17" s="1"/>
      <c r="T17" s="1"/>
      <c r="U17" s="1"/>
      <c r="V17" s="1"/>
      <c r="W17" s="1"/>
      <c r="X17" s="1"/>
      <c r="Y17" s="1"/>
      <c r="Z17" s="1"/>
    </row>
    <row r="18" spans="1:26" ht="14.25" customHeight="1">
      <c r="A18" s="1"/>
      <c r="B18" s="1"/>
      <c r="C18" s="1" t="s">
        <v>471</v>
      </c>
      <c r="D18" s="1" t="s">
        <v>472</v>
      </c>
      <c r="E18" s="1"/>
      <c r="F18" s="1"/>
      <c r="G18" s="1"/>
      <c r="H18" s="1"/>
      <c r="I18" s="1"/>
      <c r="J18" s="1"/>
      <c r="K18" s="1"/>
      <c r="L18" s="1"/>
      <c r="M18" s="1"/>
      <c r="N18" s="1"/>
      <c r="O18" s="1"/>
      <c r="P18" s="1"/>
      <c r="Q18" s="1"/>
      <c r="R18" s="1"/>
      <c r="S18" s="1"/>
      <c r="T18" s="1"/>
      <c r="U18" s="1"/>
      <c r="V18" s="1"/>
      <c r="W18" s="1"/>
      <c r="X18" s="1"/>
      <c r="Y18" s="1"/>
      <c r="Z18" s="1"/>
    </row>
    <row r="19" spans="1:26" ht="14.25" customHeight="1">
      <c r="A19" s="1"/>
      <c r="B19" s="1"/>
      <c r="C19" s="1" t="s">
        <v>473</v>
      </c>
      <c r="D19" s="1"/>
      <c r="E19" s="1"/>
      <c r="F19" s="1"/>
      <c r="G19" s="1"/>
      <c r="H19" s="1"/>
      <c r="I19" s="1"/>
      <c r="J19" s="1"/>
      <c r="K19" s="1"/>
      <c r="L19" s="1"/>
      <c r="M19" s="1"/>
      <c r="N19" s="1"/>
      <c r="O19" s="1"/>
      <c r="P19" s="1"/>
      <c r="Q19" s="1"/>
      <c r="R19" s="1"/>
      <c r="S19" s="1"/>
      <c r="T19" s="1"/>
      <c r="U19" s="1"/>
      <c r="V19" s="1"/>
      <c r="W19" s="1"/>
      <c r="X19" s="1"/>
      <c r="Y19" s="1"/>
      <c r="Z19" s="1"/>
    </row>
    <row r="20" spans="1:26" ht="14.25" customHeight="1">
      <c r="A20" s="1"/>
      <c r="B20" s="1"/>
      <c r="C20" s="1" t="s">
        <v>474</v>
      </c>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1"/>
      <c r="B21" s="1"/>
      <c r="C21" s="1" t="s">
        <v>475</v>
      </c>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1"/>
      <c r="B22" s="1"/>
      <c r="C22" s="1" t="s">
        <v>477</v>
      </c>
      <c r="D22" s="1"/>
      <c r="E22" s="1"/>
      <c r="F22" s="1"/>
      <c r="G22" s="1"/>
      <c r="H22" s="1"/>
      <c r="I22" s="1"/>
      <c r="J22" s="1"/>
      <c r="K22" s="1"/>
      <c r="L22" s="1"/>
      <c r="M22" s="1"/>
      <c r="N22" s="1"/>
      <c r="O22" s="1"/>
      <c r="P22" s="1"/>
      <c r="Q22" s="1"/>
      <c r="R22" s="1"/>
      <c r="S22" s="1"/>
      <c r="T22" s="1"/>
      <c r="U22" s="1"/>
      <c r="V22" s="1"/>
      <c r="W22" s="1"/>
      <c r="X22" s="1"/>
      <c r="Y22" s="1"/>
      <c r="Z22" s="1"/>
    </row>
    <row r="23" spans="1:26" ht="15.75" customHeight="1">
      <c r="A23" s="1"/>
      <c r="B23" s="1"/>
      <c r="C23" s="1" t="s">
        <v>478</v>
      </c>
      <c r="D23" s="1"/>
      <c r="E23" s="1"/>
      <c r="F23" s="1"/>
      <c r="G23" s="1"/>
      <c r="H23" s="1"/>
      <c r="I23" s="1"/>
      <c r="J23" s="1"/>
      <c r="K23" s="1"/>
      <c r="L23" s="1"/>
      <c r="M23" s="1"/>
      <c r="N23" s="1"/>
      <c r="O23" s="1"/>
      <c r="P23" s="1"/>
      <c r="Q23" s="1"/>
      <c r="R23" s="1"/>
      <c r="S23" s="1"/>
      <c r="T23" s="1"/>
      <c r="U23" s="1"/>
      <c r="V23" s="1"/>
      <c r="W23" s="1"/>
      <c r="X23" s="1"/>
      <c r="Y23" s="1"/>
      <c r="Z23" s="1"/>
    </row>
    <row r="24" spans="1:26" ht="15.75" customHeight="1">
      <c r="A24" s="1"/>
      <c r="B24" s="1"/>
      <c r="C24" s="1" t="s">
        <v>480</v>
      </c>
      <c r="D24" s="1"/>
      <c r="E24" s="1"/>
      <c r="F24" s="1"/>
      <c r="G24" s="1"/>
      <c r="H24" s="1"/>
      <c r="I24" s="1"/>
      <c r="J24" s="1"/>
      <c r="K24" s="1"/>
      <c r="L24" s="1"/>
      <c r="M24" s="1"/>
      <c r="N24" s="1"/>
      <c r="O24" s="1"/>
      <c r="P24" s="1"/>
      <c r="Q24" s="1"/>
      <c r="R24" s="1"/>
      <c r="S24" s="1"/>
      <c r="T24" s="1"/>
      <c r="U24" s="1"/>
      <c r="V24" s="1"/>
      <c r="W24" s="1"/>
      <c r="X24" s="1"/>
      <c r="Y24" s="1"/>
      <c r="Z24" s="1"/>
    </row>
    <row r="25" spans="1:26" ht="15.75" customHeight="1">
      <c r="A25" s="1"/>
      <c r="B25" s="1"/>
      <c r="C25" s="1" t="s">
        <v>481</v>
      </c>
      <c r="D25" s="1"/>
      <c r="E25" s="1"/>
      <c r="F25" s="1"/>
      <c r="G25" s="1"/>
      <c r="H25" s="1"/>
      <c r="I25" s="1"/>
      <c r="J25" s="1"/>
      <c r="K25" s="1"/>
      <c r="L25" s="1"/>
      <c r="M25" s="1"/>
      <c r="N25" s="1"/>
      <c r="O25" s="1"/>
      <c r="P25" s="1"/>
      <c r="Q25" s="1"/>
      <c r="R25" s="1"/>
      <c r="S25" s="1"/>
      <c r="T25" s="1"/>
      <c r="U25" s="1"/>
      <c r="V25" s="1"/>
      <c r="W25" s="1"/>
      <c r="X25" s="1"/>
      <c r="Y25" s="1"/>
      <c r="Z25" s="1"/>
    </row>
    <row r="26" spans="1:26" ht="15.75" customHeight="1">
      <c r="A26" s="1"/>
      <c r="B26" s="1"/>
      <c r="C26" s="1" t="s">
        <v>482</v>
      </c>
      <c r="D26" s="1"/>
      <c r="E26" s="1"/>
      <c r="F26" s="1"/>
      <c r="G26" s="1"/>
      <c r="H26" s="1"/>
      <c r="I26" s="1"/>
      <c r="J26" s="1"/>
      <c r="K26" s="1"/>
      <c r="L26" s="1"/>
      <c r="M26" s="1"/>
      <c r="N26" s="1"/>
      <c r="O26" s="1"/>
      <c r="P26" s="1"/>
      <c r="Q26" s="1"/>
      <c r="R26" s="1"/>
      <c r="S26" s="1"/>
      <c r="T26" s="1"/>
      <c r="U26" s="1"/>
      <c r="V26" s="1"/>
      <c r="W26" s="1"/>
      <c r="X26" s="1"/>
      <c r="Y26" s="1"/>
      <c r="Z26" s="1"/>
    </row>
    <row r="27" spans="1:26" ht="15.75" customHeight="1">
      <c r="A27" s="1"/>
      <c r="B27" s="1"/>
      <c r="C27" s="1" t="s">
        <v>483</v>
      </c>
      <c r="D27" s="1"/>
      <c r="E27" s="1"/>
      <c r="F27" s="1"/>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row r="229" spans="1:26" ht="15.75" customHeight="1"/>
    <row r="230" spans="1:26" ht="15.75" customHeight="1"/>
    <row r="231" spans="1:26" ht="15.75" customHeight="1"/>
    <row r="232" spans="1:26" ht="15.75" customHeight="1"/>
    <row r="233" spans="1:26" ht="15.75" customHeight="1"/>
    <row r="234" spans="1:26" ht="15.75" customHeight="1"/>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5" right="0.75" top="1" bottom="1"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29</vt:i4>
      </vt:variant>
    </vt:vector>
  </HeadingPairs>
  <TitlesOfParts>
    <vt:vector size="42" baseType="lpstr">
      <vt:lpstr>ÍNDICE</vt:lpstr>
      <vt:lpstr>1. IDENTIFICACIÓN</vt:lpstr>
      <vt:lpstr>2. JUSTIFICACIÓN</vt:lpstr>
      <vt:lpstr>3. ESTRUCTURACIÓN</vt:lpstr>
      <vt:lpstr>4. MARCO LÓGICO</vt:lpstr>
      <vt:lpstr>5. POG</vt:lpstr>
      <vt:lpstr>6. FICHA RESUMEN</vt:lpstr>
      <vt:lpstr>METAS ODS</vt:lpstr>
      <vt:lpstr>ORIENTACIONES ML</vt:lpstr>
      <vt:lpstr>ORIENTACIONES POG</vt:lpstr>
      <vt:lpstr>DEFINICIÓN DE MODALIDADES</vt:lpstr>
      <vt:lpstr>MARCADOR DE GÉNERO</vt:lpstr>
      <vt:lpstr>Listas</vt:lpstr>
      <vt:lpstr>L_AREAS</vt:lpstr>
      <vt:lpstr>L_LINEAS</vt:lpstr>
      <vt:lpstr>L_MARCADOR</vt:lpstr>
      <vt:lpstr>L_MODALIDADES</vt:lpstr>
      <vt:lpstr>L_ODS</vt:lpstr>
      <vt:lpstr>L_PAIS</vt:lpstr>
      <vt:lpstr>L_SINO</vt:lpstr>
      <vt:lpstr>LINEAS_A1</vt:lpstr>
      <vt:lpstr>LINEAS_A2</vt:lpstr>
      <vt:lpstr>LINEAS_A3</vt:lpstr>
      <vt:lpstr>LINEAS_A4</vt:lpstr>
      <vt:lpstr>LINEAS_A5</vt:lpstr>
      <vt:lpstr>M_ODS_1</vt:lpstr>
      <vt:lpstr>M_ODS_10</vt:lpstr>
      <vt:lpstr>M_ODS_11</vt:lpstr>
      <vt:lpstr>M_ODS_12</vt:lpstr>
      <vt:lpstr>M_ODS_13</vt:lpstr>
      <vt:lpstr>M_ODS_14</vt:lpstr>
      <vt:lpstr>M_ODS_15</vt:lpstr>
      <vt:lpstr>M_ODS_16</vt:lpstr>
      <vt:lpstr>M_ODS_17</vt:lpstr>
      <vt:lpstr>M_ODS_2</vt:lpstr>
      <vt:lpstr>M_ODS_3</vt:lpstr>
      <vt:lpstr>M_ODS_4</vt:lpstr>
      <vt:lpstr>M_ODS_5</vt:lpstr>
      <vt:lpstr>M_ODS_6</vt:lpstr>
      <vt:lpstr>M_ODS_7</vt:lpstr>
      <vt:lpstr>M_ODS_8</vt:lpstr>
      <vt:lpstr>M_ODS_9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Sofia Rodriguez</dc:creator>
  <cp:lastModifiedBy>Elizabeth Carolina Aguilera Sepúlveda (eaguilera)</cp:lastModifiedBy>
  <dcterms:created xsi:type="dcterms:W3CDTF">2026-07-27T18:58:44Z</dcterms:created>
  <dcterms:modified xsi:type="dcterms:W3CDTF">2026-08-25T14:31:25Z</dcterms:modified>
</cp:coreProperties>
</file>