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04"/>
  <workbookPr codeName="ThisWorkbook"/>
  <mc:AlternateContent xmlns:mc="http://schemas.openxmlformats.org/markup-compatibility/2006">
    <mc:Choice Requires="x15">
      <x15ac:absPath xmlns:x15ac="http://schemas.microsoft.com/office/spreadsheetml/2010/11/ac" url="https://portalconicyt.sharepoint.com/sites/INVESTIGACINAPLICADA/Documentos compartidos/CONCURSOS/TECNOLOGIAS AVANZADAS/TA23/2- FORMULARIOS/POSTULACION/"/>
    </mc:Choice>
  </mc:AlternateContent>
  <xr:revisionPtr revIDLastSave="1117" documentId="13_ncr:1_{66789DB7-C1C1-4BB4-B052-CE12B625BEF1}" xr6:coauthVersionLast="47" xr6:coauthVersionMax="47" xr10:uidLastSave="{EFA8CDC2-64DB-4ACF-8C0F-82FBBED380AA}"/>
  <bookViews>
    <workbookView xWindow="-19320" yWindow="-120" windowWidth="19440" windowHeight="10320" tabRatio="735" activeTab="1" xr2:uid="{00000000-000D-0000-FFFF-FFFF00000000}"/>
  </bookViews>
  <sheets>
    <sheet name="ANTECEDENTES" sheetId="29" r:id="rId1"/>
    <sheet name="DETALLE GASTOS" sheetId="30" r:id="rId2"/>
    <sheet name="REITEMIZACIONES SIA" sheetId="22" r:id="rId3"/>
    <sheet name="REITEMIZACIONES BENEFICIARIA" sheetId="31"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7" i="30" l="1"/>
  <c r="C87" i="30"/>
  <c r="B87" i="30"/>
  <c r="G64" i="30"/>
  <c r="H45" i="30"/>
  <c r="M28" i="30"/>
  <c r="M29" i="30"/>
  <c r="I27" i="30"/>
  <c r="L27" i="30" s="1"/>
  <c r="I28" i="30"/>
  <c r="I29" i="30"/>
  <c r="I30" i="30"/>
  <c r="H27" i="30"/>
  <c r="F19" i="30"/>
  <c r="F20" i="30"/>
  <c r="F21" i="30"/>
  <c r="F18" i="30"/>
  <c r="J18" i="30"/>
  <c r="K12" i="30"/>
  <c r="G70" i="30"/>
  <c r="H30" i="30"/>
  <c r="M27" i="30" l="1"/>
  <c r="K9" i="30"/>
  <c r="G9" i="30"/>
  <c r="G10" i="30"/>
  <c r="K64" i="30"/>
  <c r="K65" i="30"/>
  <c r="K66" i="30"/>
  <c r="K67" i="30"/>
  <c r="K68" i="30"/>
  <c r="K69" i="30"/>
  <c r="K70" i="30"/>
  <c r="K63" i="30"/>
  <c r="L55" i="30"/>
  <c r="L56" i="30"/>
  <c r="L57" i="30"/>
  <c r="L54" i="30"/>
  <c r="L46" i="30"/>
  <c r="L47" i="30"/>
  <c r="L48" i="30"/>
  <c r="L45" i="30"/>
  <c r="L37" i="30"/>
  <c r="L38" i="30"/>
  <c r="L39" i="30"/>
  <c r="L36" i="30"/>
  <c r="H28" i="30"/>
  <c r="H29" i="30"/>
  <c r="K10" i="30"/>
  <c r="K11" i="30"/>
  <c r="L10" i="30" l="1"/>
  <c r="L9" i="30"/>
  <c r="D78" i="30"/>
  <c r="G78" i="30" s="1"/>
  <c r="D79" i="30"/>
  <c r="G79" i="30" s="1"/>
  <c r="D80" i="30"/>
  <c r="G80" i="30" s="1"/>
  <c r="D81" i="30"/>
  <c r="G81" i="30" s="1"/>
  <c r="D77" i="30"/>
  <c r="G77" i="30" s="1"/>
  <c r="C82" i="30"/>
  <c r="K40" i="30"/>
  <c r="J40" i="30"/>
  <c r="I31" i="30" l="1"/>
  <c r="L30" i="30"/>
  <c r="M30" i="30" s="1"/>
  <c r="N18" i="30"/>
  <c r="O18" i="30" s="1"/>
  <c r="L28" i="30"/>
  <c r="L29" i="30"/>
  <c r="D82" i="30"/>
  <c r="B91" i="30" s="1"/>
  <c r="J31" i="30"/>
  <c r="G68" i="30"/>
  <c r="L68" i="30" s="1"/>
  <c r="C91" i="30"/>
  <c r="F39" i="30"/>
  <c r="H39" i="30" s="1"/>
  <c r="M39" i="30" s="1"/>
  <c r="F38" i="30"/>
  <c r="H38" i="30" s="1"/>
  <c r="M38" i="30" s="1"/>
  <c r="F37" i="30"/>
  <c r="H37" i="30" s="1"/>
  <c r="M37" i="30" s="1"/>
  <c r="F36" i="30"/>
  <c r="H36" i="30" s="1"/>
  <c r="M36" i="30" s="1"/>
  <c r="G66" i="30"/>
  <c r="L66" i="30" s="1"/>
  <c r="L64" i="30"/>
  <c r="J21" i="30"/>
  <c r="J20" i="30" l="1"/>
  <c r="O20" i="30" s="1"/>
  <c r="J19" i="30"/>
  <c r="H31" i="30"/>
  <c r="K31" i="30"/>
  <c r="H40" i="30"/>
  <c r="N21" i="30"/>
  <c r="O21" i="30" s="1"/>
  <c r="N20" i="30"/>
  <c r="N19" i="30"/>
  <c r="M45" i="30"/>
  <c r="H54" i="30"/>
  <c r="M54" i="30" s="1"/>
  <c r="O19" i="30" l="1"/>
  <c r="D91" i="30"/>
  <c r="H71" i="30"/>
  <c r="B90" i="30" s="1"/>
  <c r="I71" i="30"/>
  <c r="C90" i="30" s="1"/>
  <c r="J71" i="30"/>
  <c r="D90" i="30" s="1"/>
  <c r="I58" i="30"/>
  <c r="B89" i="30" s="1"/>
  <c r="J58" i="30"/>
  <c r="C89" i="30" s="1"/>
  <c r="K58" i="30"/>
  <c r="D89" i="30" s="1"/>
  <c r="I49" i="30"/>
  <c r="B88" i="30" s="1"/>
  <c r="J49" i="30"/>
  <c r="C88" i="30" s="1"/>
  <c r="K49" i="30"/>
  <c r="D88" i="30" s="1"/>
  <c r="K22" i="30"/>
  <c r="L22" i="30"/>
  <c r="M22" i="30"/>
  <c r="H13" i="30"/>
  <c r="I13" i="30"/>
  <c r="J13" i="30"/>
  <c r="C55" i="31"/>
  <c r="B55" i="31"/>
  <c r="D55" i="31" s="1"/>
  <c r="C42" i="31"/>
  <c r="B42" i="31"/>
  <c r="C29" i="31"/>
  <c r="B29" i="31"/>
  <c r="C16" i="31"/>
  <c r="B16" i="31"/>
  <c r="C55" i="22"/>
  <c r="B55" i="22"/>
  <c r="D55" i="22" s="1"/>
  <c r="C42" i="22"/>
  <c r="B42" i="22"/>
  <c r="C29" i="22"/>
  <c r="B29" i="22"/>
  <c r="D29" i="22" s="1"/>
  <c r="G63" i="30"/>
  <c r="L63" i="30" s="1"/>
  <c r="L70" i="30"/>
  <c r="G65" i="30"/>
  <c r="L65" i="30" s="1"/>
  <c r="G67" i="30"/>
  <c r="L67" i="30" s="1"/>
  <c r="G69" i="30"/>
  <c r="L69" i="30" s="1"/>
  <c r="H57" i="30"/>
  <c r="M57" i="30" s="1"/>
  <c r="H56" i="30"/>
  <c r="M56" i="30" s="1"/>
  <c r="H55" i="30"/>
  <c r="M55" i="30" s="1"/>
  <c r="H46" i="30"/>
  <c r="M46" i="30" s="1"/>
  <c r="H47" i="30"/>
  <c r="M47" i="30" s="1"/>
  <c r="H48" i="30"/>
  <c r="M48" i="30" s="1"/>
  <c r="G11" i="30"/>
  <c r="G12" i="30"/>
  <c r="L12" i="30" s="1"/>
  <c r="B92" i="30" l="1"/>
  <c r="H82" i="30" s="1"/>
  <c r="L11" i="30"/>
  <c r="G13" i="30"/>
  <c r="E91" i="30"/>
  <c r="G82" i="30"/>
  <c r="D42" i="31"/>
  <c r="D29" i="31"/>
  <c r="D42" i="22"/>
  <c r="D16" i="31"/>
  <c r="J22" i="30"/>
  <c r="E90" i="30"/>
  <c r="G71" i="30"/>
  <c r="E89" i="30"/>
  <c r="E88" i="30"/>
  <c r="C92" i="30"/>
  <c r="D92" i="30"/>
  <c r="H49" i="30"/>
  <c r="H58" i="30"/>
  <c r="N22" i="30"/>
  <c r="C16" i="22"/>
  <c r="B16" i="22"/>
  <c r="D16" i="22"/>
  <c r="O22" i="30" l="1"/>
  <c r="G91" i="30"/>
  <c r="F92" i="30"/>
  <c r="G87" i="30"/>
  <c r="F88" i="30"/>
  <c r="F89" i="30"/>
  <c r="F90" i="30"/>
  <c r="F91" i="30"/>
  <c r="E87" i="30"/>
  <c r="E92" i="30" s="1"/>
  <c r="F87" i="30"/>
  <c r="E98" i="30"/>
  <c r="F98" i="30" s="1"/>
  <c r="E97" i="30"/>
  <c r="H77" i="30"/>
  <c r="H78" i="30"/>
  <c r="H80" i="30"/>
  <c r="H81" i="30"/>
  <c r="H79" i="30"/>
  <c r="C14" i="29"/>
  <c r="D14" i="29" s="1"/>
  <c r="D96" i="30"/>
  <c r="F96" i="30" s="1"/>
  <c r="C13" i="29"/>
  <c r="D13" i="29" s="1"/>
  <c r="C93" i="30"/>
  <c r="F97" i="30" l="1"/>
  <c r="K13" i="30"/>
  <c r="L13" i="30" s="1"/>
  <c r="L31" i="30"/>
  <c r="M31" i="30" s="1"/>
  <c r="L40" i="30"/>
  <c r="M40" i="30" s="1"/>
  <c r="L49" i="30"/>
  <c r="M49" i="30" s="1"/>
  <c r="L58" i="30"/>
  <c r="M58" i="30" s="1"/>
  <c r="K71" i="30"/>
  <c r="L71"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Consuelo Bruno Urbina</author>
    <author>Pedro Cotal Zuniga</author>
  </authors>
  <commentList>
    <comment ref="A6" authorId="0" shapeId="0" xr:uid="{00000000-0006-0000-0000-000001000000}">
      <text>
        <r>
          <rPr>
            <sz val="9"/>
            <color indexed="81"/>
            <rFont val="Tahoma"/>
            <family val="2"/>
          </rPr>
          <t>A completar una vez adjudicado.
Al momento de la postulación puede dejar este campo en blanco.</t>
        </r>
      </text>
    </comment>
    <comment ref="A7" authorId="1" shapeId="0" xr:uid="{3C548457-CBA2-4735-913E-B03414226898}">
      <text>
        <r>
          <rPr>
            <sz val="10"/>
            <rFont val="Arial"/>
          </rPr>
          <t>Máximo 48 meses.</t>
        </r>
      </text>
    </comment>
    <comment ref="A8" authorId="1" shapeId="0" xr:uid="{00000000-0006-0000-0000-000002000000}">
      <text>
        <r>
          <rPr>
            <sz val="10"/>
            <rFont val="Arial"/>
          </rPr>
          <t>OBLIGATORIO. Indique el nombre de la entidad que participa como BENEFICIARIA PRINCIPAL del proyecto.
Los proyectos deberán ser cofinanciados por la(s) Institución(es) Beneficiaria(s) a lo menos en un 30% del monto solicitado como subsidio, considerando que al menos un 15% del monto solicitado como subsidio corresponda a aporte incremental.</t>
        </r>
      </text>
    </comment>
    <comment ref="A9" authorId="1" shapeId="0" xr:uid="{299E2B67-7C99-439D-ABFF-AFFD28ABAC07}">
      <text>
        <r>
          <rPr>
            <sz val="9"/>
            <color indexed="81"/>
            <rFont val="Tahoma"/>
            <family val="2"/>
          </rPr>
          <t xml:space="preserve">OPCIONAL. Son entidades elegibles que complementan las capacidades de la beneficiaria principal para la correcta ejecución del proyecto. 
</t>
        </r>
        <r>
          <rPr>
            <b/>
            <sz val="9"/>
            <color indexed="81"/>
            <rFont val="Tahoma"/>
            <family val="2"/>
          </rPr>
          <t>Cada una de las beneficiarias secundarias deberá disponer de al menos un 20% del subsidio solicitado a la ANID por el proyecto.</t>
        </r>
      </text>
    </comment>
    <comment ref="A10" authorId="0" shapeId="0" xr:uid="{00000000-0006-0000-0000-000004000000}">
      <text>
        <r>
          <rPr>
            <sz val="9"/>
            <color indexed="81"/>
            <rFont val="Tahoma"/>
            <family val="2"/>
          </rPr>
          <t xml:space="preserve">OPCIONAL. Son entidades que ponen a disposición del proyecto capacidades y know-how para facilitar su ejecución. El aporte de la entidad colaboradora no será exigible en el seguimiento financiero del proyecto. </t>
        </r>
      </text>
    </comment>
    <comment ref="B13" authorId="0" shapeId="0" xr:uid="{00000000-0006-0000-0000-000006000000}">
      <text>
        <r>
          <rPr>
            <sz val="10"/>
            <rFont val="Arial"/>
          </rPr>
          <t xml:space="preserve">Digite el monto solicitado a ANID correspondiente al total ingresado en plataforma de postulación.
El subsidio máximo a solicitar a la ANID será de hasta $637.800.000.-  
</t>
        </r>
      </text>
    </comment>
    <comment ref="B14" authorId="0" shapeId="0" xr:uid="{00000000-0006-0000-0000-000007000000}">
      <text>
        <r>
          <rPr>
            <sz val="9"/>
            <color indexed="81"/>
            <rFont val="Tahoma"/>
            <family val="2"/>
          </rPr>
          <t xml:space="preserve">Digite el monto total comprometido por las beneficiarias </t>
        </r>
        <r>
          <rPr>
            <b/>
            <sz val="9"/>
            <color indexed="81"/>
            <rFont val="Tahoma"/>
            <family val="2"/>
          </rPr>
          <t>según cartas de compromiso</t>
        </r>
        <r>
          <rPr>
            <sz val="9"/>
            <color indexed="81"/>
            <rFont val="Tahoma"/>
            <family val="2"/>
          </rPr>
          <t>.
Los proyectos deberán ser cofinanciados por la(s) Institución(es) Beneficiaria(s) a lo menos en un 30% del monto solicitado como subsidio a la ANID. Al menos un 15% del monto solicitado como subsidio corresponde a aporte incremental.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Pedro Cotal Zuniga</author>
    <author>Consuelo Bruno Urbina</author>
  </authors>
  <commentList>
    <comment ref="A6" authorId="0" shapeId="0" xr:uid="{00000000-0006-0000-0100-000001000000}">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H7" authorId="0" shapeId="0" xr:uid="{3766BE27-B1BB-4661-9D42-1D2D1E2A021E}">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8" authorId="1" shapeId="0" xr:uid="{00000000-0006-0000-0100-000002000000}">
      <text>
        <r>
          <rPr>
            <sz val="9"/>
            <color indexed="81"/>
            <rFont val="Tahoma"/>
            <family val="2"/>
          </rPr>
          <t>Indicar la institución Beneficiaria o la entidad asociada por la cual participará del proyecto. En el caso de trabajar para más de una beneficiaria deberá definir bajo cual quedará vinculado/a para efectos de este proyecto. 
Agregue filas en función de las instituciones beneficiarias principales, secundarias y asociadas.</t>
        </r>
      </text>
    </comment>
    <comment ref="E8" authorId="0" shapeId="0" xr:uid="{00000000-0006-0000-0100-000003000000}">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A15" authorId="0" shapeId="0" xr:uid="{00000000-0006-0000-0100-000004000000}">
      <text>
        <r>
          <rPr>
            <sz val="9"/>
            <color indexed="81"/>
            <rFont val="Tahoma"/>
            <family val="2"/>
          </rPr>
          <t>Sólo se podrá aplicar este pago al personal preexistente cuya remuneración bruta mensual (según contrato con la beneficiaria) sea menor o igual a $2.500.000.-, para una dedicación completa (180 hrs.), desde este tope se calcula el proporcional en caso de trabajar menos horas.
Se podrá financiar con cargo al subsidio la remuneración completa o una proporción de la misma cuando su remuneración mensual bruta sea menor o igual a $2.500.000.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K16" authorId="0" shapeId="0" xr:uid="{0FAD56D1-E62D-427D-8B02-68F68B080945}">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17" authorId="1" shapeId="0" xr:uid="{FEF8765D-BEEE-4318-B666-1E70AC93318A}">
      <text>
        <r>
          <rPr>
            <sz val="9"/>
            <color indexed="81"/>
            <rFont val="Tahoma"/>
            <family val="2"/>
          </rPr>
          <t>Indicar la institución Beneficiaria o la entidad asociada por la cual participará del proyecto. En el caso de trabajar para más de una beneficiaria deberá definir bajo cual quedará vinculado/a para efectos de este proyecto. 
Agregue filas en función de las instituciones beneficiarias principales, secundarias y asociadas.</t>
        </r>
      </text>
    </comment>
    <comment ref="D17" authorId="0" shapeId="0" xr:uid="{00000000-0006-0000-0100-000006000000}">
      <text>
        <r>
          <rPr>
            <sz val="9"/>
            <color indexed="81"/>
            <rFont val="Tahoma"/>
            <family val="2"/>
          </rPr>
          <t>Sólo se podrá aplicar este pago al personal preexistente cuya remuneración bruta mensual (según contrato con la beneficiaria) sea menor o igual a $2.500.000.-, para una dedicación completa (180 hrs.), desde este tope se calcula el proporcional en caso de trabajar menos horas.
Se podrá financiar la remuneración completa o una proporción de la misma cuando su remuneración mensual bruta sea menor o igual a $2.500.000.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G17" authorId="0" shapeId="0" xr:uid="{00000000-0006-0000-0100-000007000000}">
      <text>
        <r>
          <rPr>
            <sz val="9"/>
            <color indexed="81"/>
            <rFont val="Tahoma"/>
            <family val="2"/>
          </rPr>
          <t>Indicar qué valor del "MONTO REMUNERACIÓN MENSUAL" será pagado.
Sólo se podrá aplicar este pago al personal preexistente cuya remuneración bruta mensual (según contrato con la beneficiaria) sea menor o igual a $2.500.000.-, para una dedicación completa (180 hrs.), desde este tope se calcula el proporcional en caso de trabajar menos horas.
Se podrá financiar la remuneración completa o una proporción de la misma cuando su remuneración mensual bruta sea menor o igual a $2.500.000.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H17" authorId="0" shapeId="0" xr:uid="{00000000-0006-0000-0100-000008000000}">
      <text>
        <r>
          <rPr>
            <sz val="10"/>
            <rFont val="Arial"/>
            <family val="2"/>
          </rPr>
          <t xml:space="preserve">Indicar qué valor del "MONTO REMUNERACIÓN MENSUAL" será pagado.
En el caso que se financie solo una proporción de la remuneración con el subsidio ANID, la restante proporción </t>
        </r>
        <r>
          <rPr>
            <b/>
            <sz val="10"/>
            <color indexed="81"/>
            <rFont val="Arial"/>
            <family val="2"/>
          </rPr>
          <t>se podrá</t>
        </r>
        <r>
          <rPr>
            <sz val="10"/>
            <rFont val="Arial"/>
            <family val="2"/>
          </rPr>
          <t xml:space="preserve"> ingresar como aporte de la beneficiaria.</t>
        </r>
      </text>
    </comment>
    <comment ref="A24" authorId="0" shapeId="0" xr:uid="{00000000-0006-0000-0100-00000A000000}">
      <text>
        <r>
          <rPr>
            <sz val="9"/>
            <color indexed="81"/>
            <rFont val="Tahoma"/>
            <family val="2"/>
          </rPr>
          <t>Se podrá reconocer un pago adicional al sueldo base en caso de personal preexistente con una dedicación mínima de 36hrs/mes. El monto máximo mensual a pagar por persona por este concepto no deberá exceder los $500.000 bruto y no podrá superar al monto aportado por la institución por concepto de remuneraciones para cada persona.</t>
        </r>
      </text>
    </comment>
    <comment ref="I25" authorId="0" shapeId="0" xr:uid="{29D5DDD4-F092-4F40-B642-1E742A71722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26" authorId="1" shapeId="0" xr:uid="{A500F111-BEB3-4CBD-ACFE-49215DC9DDD3}">
      <text>
        <r>
          <rPr>
            <sz val="9"/>
            <color indexed="81"/>
            <rFont val="Tahoma"/>
            <family val="2"/>
          </rPr>
          <t>Indicar la institución Beneficiaria o la entidad asociada por la cual participará del proyecto. En el caso de trabajar para más de una beneficiaria deberá definir bajo cual quedará vinculado/a para efectos de este proyecto. 
Agregue filas en función de las instituciones beneficiarias principales, secundarias y asociadas.</t>
        </r>
      </text>
    </comment>
    <comment ref="D26" authorId="0" shapeId="0" xr:uid="{00000000-0006-0000-0100-00000C000000}">
      <text>
        <r>
          <rPr>
            <sz val="9"/>
            <color indexed="81"/>
            <rFont val="Tahoma"/>
            <family val="2"/>
          </rPr>
          <t>Mínimo 36 horas.</t>
        </r>
      </text>
    </comment>
    <comment ref="E26" authorId="0" shapeId="0" xr:uid="{00000000-0006-0000-0100-00000D000000}">
      <text>
        <r>
          <rPr>
            <sz val="9"/>
            <color indexed="81"/>
            <rFont val="Tahoma"/>
            <family val="2"/>
          </rPr>
          <t>El monto máximo mensual a pagar por persona por este concepto no deberá exceder los $500.000 bruto y no podrá superar al MONTO MENSUAL A PAGAR POR BENEFICIARIA (APORTE).</t>
        </r>
      </text>
    </comment>
    <comment ref="F26" authorId="0" shapeId="0" xr:uid="{046B2D31-4D5E-47E0-ABAC-6158499021B1}">
      <text>
        <r>
          <rPr>
            <sz val="9"/>
            <color indexed="81"/>
            <rFont val="Tahoma"/>
            <family val="2"/>
          </rPr>
          <t>Este monto no puede ser menor al MONTO MENSUAL A PAGAR CON SUBSIDIO ANID.
El aporte se calcula en base a la remuneración del personal. Debe definir cual es el valor hora, de acuerdo a la remuneración, y multiplicarlo por las horas que dedicará al proyecto mensualmente.</t>
        </r>
      </text>
    </comment>
    <comment ref="I34" authorId="0" shapeId="0" xr:uid="{C9B367CA-E455-4188-948E-057542E89768}">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35" authorId="1" shapeId="0" xr:uid="{26451509-AEA4-4B2A-AB68-DC3C7CC2CF90}">
      <text>
        <r>
          <rPr>
            <sz val="9"/>
            <color indexed="81"/>
            <rFont val="Tahoma"/>
            <family val="2"/>
          </rPr>
          <t>Indicar la institución Beneficiaria o la entidad asociada por la cual participará del proyecto. En el caso de trabajar para más de una beneficiaria deberá definir bajo cual quedará vinculado/a para efectos de este proyecto. 
Agregue filas en función de las instituciones beneficiarias principales, secundarias y asociadas.</t>
        </r>
      </text>
    </comment>
    <comment ref="I43" authorId="0" shapeId="0" xr:uid="{FBDE105A-E000-4DF7-9877-22E37CCD4149}">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44" authorId="0" shapeId="0" xr:uid="{00000000-0006-0000-0100-000010000000}">
      <text>
        <r>
          <rPr>
            <sz val="9"/>
            <color indexed="81"/>
            <rFont val="Tahoma"/>
            <family val="2"/>
          </rPr>
          <t>Indique el nombre de la institución beneficiaria que compra el equipo o el nombre de la entidad asociada, en el caso de corresponder a un aporte incremental o no incremental.
Agregue filas en función de las instituciones beneficiarias principales, secundarias y asociadas.</t>
        </r>
      </text>
    </comment>
    <comment ref="I52" authorId="0" shapeId="0" xr:uid="{28F612FE-3D91-4B00-BE27-5516D7619689}">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53" authorId="0" shapeId="0" xr:uid="{00000000-0006-0000-0100-000011000000}">
      <text>
        <r>
          <rPr>
            <sz val="9"/>
            <color indexed="81"/>
            <rFont val="Tahoma"/>
            <family val="2"/>
          </rPr>
          <t>Indique el nombre de la institución beneficiaria que realiza el gasto o el nombre de la entidad asociada, en el caso de corresponder a un aporte incremental o no incremental.
Agregue filas en función de las instituciones beneficiarias principales, secundarias y asociadas.</t>
        </r>
      </text>
    </comment>
    <comment ref="H61" authorId="0" shapeId="0" xr:uid="{84D373C5-499C-40F1-88C9-9F934FCA3BD4}">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62" authorId="0" shapeId="0" xr:uid="{00000000-0006-0000-0100-000012000000}">
      <text>
        <r>
          <rPr>
            <sz val="9"/>
            <color indexed="81"/>
            <rFont val="Tahoma"/>
            <family val="2"/>
          </rPr>
          <t>Indique el nombre de la institución beneficiaria que realiza el gasto o el nombre de la entidad asociada, en el caso de corresponder a un aporte incremental o no incremental.
Agregue filas en función de las instituciones beneficiarias principales, secundarias y asociadas.</t>
        </r>
      </text>
    </comment>
    <comment ref="A63" authorId="0" shapeId="0" xr:uid="{00000000-0006-0000-0100-000013000000}">
      <text>
        <r>
          <rPr>
            <sz val="9"/>
            <color indexed="81"/>
            <rFont val="Tahoma"/>
            <family val="2"/>
          </rPr>
          <t xml:space="preserve">Materiales fungibles, insumos y compra de software para la realización de actividades de investigación y desarrollo del proyecto. Gastos en capacitaciones, asistencia a congresos, talleres, seminarios y reuniones. Gastos de publicación y difusión de resultados, asociados a gastos de escalamiento y transferencia tecnológica. Arriendo de equipos, espacios de trabajo y servicios técnicos específicos asociados al desarrollo, prueba y validación de los resultados de investigación, desarrollo experimental y tecnologías. Gastos en pasajes y viáticos nacionales, movilización y traslados. Considera además gastos en propiedad intelectual e industrial, consultoría y asesorías que sean necesarias para la adecuada ejecución del proyecto. Se incluyen gastos por la emisión de boletas o pólizas de garantías, así como otros gastos de operación.
(EL TOTAL EN UNA SOLA LÍNEA). </t>
        </r>
        <r>
          <rPr>
            <b/>
            <sz val="9"/>
            <color indexed="81"/>
            <rFont val="Tahoma"/>
            <family val="2"/>
          </rPr>
          <t>Agregue filas en función de las instituciones beneficiarias principales, secundarias y asociadas.</t>
        </r>
      </text>
    </comment>
    <comment ref="A64" authorId="0" shapeId="0" xr:uid="{FDBDD296-3FBC-42A2-848C-B36060191C22}">
      <text>
        <r>
          <rPr>
            <sz val="9"/>
            <color indexed="81"/>
            <rFont val="Tahoma"/>
            <family val="2"/>
          </rPr>
          <t>Una línea por subcontrato</t>
        </r>
      </text>
    </comment>
    <comment ref="C64" authorId="0" shapeId="0" xr:uid="{34005964-039A-479C-85B9-45011C0FB657}">
      <text>
        <r>
          <rPr>
            <sz val="9"/>
            <color indexed="81"/>
            <rFont val="Tahoma"/>
            <family val="2"/>
          </rPr>
          <t>Describa el gasto e indique el nombre de la empresa a subcontratar</t>
        </r>
      </text>
    </comment>
    <comment ref="A65" authorId="0" shapeId="0" xr:uid="{00000000-0006-0000-0100-000014000000}">
      <text>
        <r>
          <rPr>
            <sz val="9"/>
            <color indexed="81"/>
            <rFont val="Tahoma"/>
            <family val="2"/>
          </rPr>
          <t>Una línea por subcontrato</t>
        </r>
      </text>
    </comment>
    <comment ref="C65" authorId="0" shapeId="0" xr:uid="{EE43BA9F-2B64-4674-9032-30C59EADEA17}">
      <text>
        <r>
          <rPr>
            <sz val="9"/>
            <color indexed="81"/>
            <rFont val="Tahoma"/>
            <family val="2"/>
          </rPr>
          <t>Describa el gasto e indique el nombre de la empresa a subcontratar</t>
        </r>
      </text>
    </comment>
    <comment ref="A66" authorId="0" shapeId="0" xr:uid="{6B430A97-BD55-46AD-B346-9218B0630EAA}">
      <text>
        <r>
          <rPr>
            <sz val="9"/>
            <color indexed="81"/>
            <rFont val="Tahoma"/>
            <family val="2"/>
          </rPr>
          <t>una línea por viaje de diferente destino</t>
        </r>
      </text>
    </comment>
    <comment ref="C66" authorId="0" shapeId="0" xr:uid="{09C11260-72BB-4929-9298-0D137324054C}">
      <text>
        <r>
          <rPr>
            <sz val="9"/>
            <color indexed="81"/>
            <rFont val="Tahoma"/>
            <family val="2"/>
          </rPr>
          <t>Señalar quién viaja y destino</t>
        </r>
      </text>
    </comment>
    <comment ref="A67" authorId="0" shapeId="0" xr:uid="{00000000-0006-0000-0100-000015000000}">
      <text>
        <r>
          <rPr>
            <sz val="9"/>
            <color indexed="81"/>
            <rFont val="Tahoma"/>
            <family val="2"/>
          </rPr>
          <t>una línea por viaje de diferente destino</t>
        </r>
      </text>
    </comment>
    <comment ref="C67" authorId="0" shapeId="0" xr:uid="{00000000-0006-0000-0100-000016000000}">
      <text>
        <r>
          <rPr>
            <sz val="9"/>
            <color indexed="81"/>
            <rFont val="Tahoma"/>
            <family val="2"/>
          </rPr>
          <t>Señalar quién viaja y destino</t>
        </r>
      </text>
    </comment>
    <comment ref="A68" authorId="0" shapeId="0" xr:uid="{9C0DA45E-7ACB-4689-BCC6-C591D3648283}">
      <text>
        <r>
          <rPr>
            <sz val="9"/>
            <color indexed="81"/>
            <rFont val="Tahoma"/>
            <family val="2"/>
          </rPr>
          <t>una línea por viático de diferente destino</t>
        </r>
      </text>
    </comment>
    <comment ref="C68" authorId="0" shapeId="0" xr:uid="{A5FC8416-4940-468F-87E2-CBCDCCDF9EEB}">
      <text>
        <r>
          <rPr>
            <sz val="9"/>
            <color indexed="81"/>
            <rFont val="Tahoma"/>
            <family val="2"/>
          </rPr>
          <t>Señalar quién viaja y destino</t>
        </r>
      </text>
    </comment>
    <comment ref="A69" authorId="0" shapeId="0" xr:uid="{00000000-0006-0000-0100-000017000000}">
      <text>
        <r>
          <rPr>
            <sz val="9"/>
            <color indexed="81"/>
            <rFont val="Tahoma"/>
            <family val="2"/>
          </rPr>
          <t>una línea por viático de diferente destino</t>
        </r>
      </text>
    </comment>
    <comment ref="C69" authorId="0" shapeId="0" xr:uid="{00000000-0006-0000-0100-000018000000}">
      <text>
        <r>
          <rPr>
            <sz val="9"/>
            <color indexed="81"/>
            <rFont val="Tahoma"/>
            <family val="2"/>
          </rPr>
          <t>Señalar quién viaja y destino</t>
        </r>
      </text>
    </comment>
    <comment ref="A70" authorId="0" shapeId="0" xr:uid="{A9382B2B-5C23-4C98-B304-31A9D4484EFA}">
      <text>
        <r>
          <rPr>
            <b/>
            <sz val="9"/>
            <color indexed="81"/>
            <rFont val="Tahoma"/>
            <family val="2"/>
          </rPr>
          <t>Esta es una excepción</t>
        </r>
        <r>
          <rPr>
            <sz val="9"/>
            <color indexed="81"/>
            <rFont val="Tahoma"/>
            <family val="2"/>
          </rPr>
          <t>. Sólo aquellas instituciones autorizadas por la Dirección Nacional (</t>
        </r>
        <r>
          <rPr>
            <b/>
            <sz val="9"/>
            <color indexed="81"/>
            <rFont val="Tahoma"/>
            <family val="2"/>
          </rPr>
          <t>previamente al concurso</t>
        </r>
        <r>
          <rPr>
            <sz val="9"/>
            <color indexed="81"/>
            <rFont val="Tahoma"/>
            <family val="2"/>
          </rPr>
          <t>) podrán disponer de algún monto en ese ítem. De lo contrario se debe ingresar el gasto normalmente en algún ítem de personal.</t>
        </r>
      </text>
    </comment>
    <comment ref="A73" authorId="0" shapeId="0" xr:uid="{D83D36CB-BAF6-4FB4-860A-F1E469576506}">
      <text>
        <r>
          <rPr>
            <sz val="9"/>
            <color indexed="81"/>
            <rFont val="Tahoma"/>
            <family val="2"/>
          </rPr>
          <t xml:space="preserve">Los gastos de administración indirectos (overhead o gastos de administración superior) no podrán ser superior al 15% de lo solicitado como subsidio ANID al proyecto. En caso de postular con más de una beneficiaria, cada una de las beneficiarias debe cumplir con el porcentaje máximo exigido. </t>
        </r>
      </text>
    </comment>
    <comment ref="D75" authorId="0" shapeId="0" xr:uid="{4868E5A6-4227-4FB6-9B60-F70871362469}">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76" authorId="0" shapeId="0" xr:uid="{00000000-0006-0000-0100-000019000000}">
      <text>
        <r>
          <rPr>
            <sz val="9"/>
            <color indexed="81"/>
            <rFont val="Tahoma"/>
            <family val="2"/>
          </rPr>
          <t xml:space="preserve">Indique el nombre de la institución beneficiaria que realiza el gasto.
En caso de postular con más de una beneficiaria, cada una de las beneficiarias debe cumplir con el porcentaje máximo exigido. </t>
        </r>
      </text>
    </comment>
    <comment ref="C76" authorId="0" shapeId="0" xr:uid="{DCFF7828-E2D0-4DC1-8D8D-BF8A1A968FC5}">
      <text>
        <r>
          <rPr>
            <sz val="9"/>
            <color indexed="81"/>
            <rFont val="Tahoma"/>
            <family val="2"/>
          </rPr>
          <t>Los gastos de administración indirectos (overhead o gastos de administración superior) no podrán ser superior al 15% de lo solicitado como subsidio ANID al proyecto. En caso de postular con más de una beneficiaria, cada una de las beneficiarias debe cumplir con el porcentaje máximo exigido.</t>
        </r>
      </text>
    </comment>
  </commentList>
</comments>
</file>

<file path=xl/sharedStrings.xml><?xml version="1.0" encoding="utf-8"?>
<sst xmlns="http://schemas.openxmlformats.org/spreadsheetml/2006/main" count="439" uniqueCount="101">
  <si>
    <t>DOCUMENTO</t>
  </si>
  <si>
    <t xml:space="preserve">PLANILLA DE COSTOS PROYECTOS SIA (SUBDIRECCIÓN DE INVESTIGACIÓN APLICADA [EX FONDEF]) </t>
  </si>
  <si>
    <t>CONCURSO</t>
  </si>
  <si>
    <t>Tecnologías Avanzadas 2023</t>
  </si>
  <si>
    <t>IDENTIFICACIÓN</t>
  </si>
  <si>
    <t>DETALLE</t>
  </si>
  <si>
    <t>Para postular sólo debe completar las hojas: ANTECEDENTES y DETALLE DE GASTOS</t>
  </si>
  <si>
    <t xml:space="preserve">CODIGO PROYECTO  </t>
  </si>
  <si>
    <t>PLAZO EN MESES</t>
  </si>
  <si>
    <t>BENEFICIARIA PRINCIPAL</t>
  </si>
  <si>
    <t>BENEFICIARIAS SECUNDARIAS</t>
  </si>
  <si>
    <t>COLABORADORAS (opcional)</t>
  </si>
  <si>
    <t>PRESUPUESTOS</t>
  </si>
  <si>
    <t>SEGÚN CARTAS Y PLATAFORMA</t>
  </si>
  <si>
    <t>SEGÚN PLANILLA DE COSTOS</t>
  </si>
  <si>
    <r>
      <t xml:space="preserve">Revise cuidadosamente que los montos de las cartas de compromiso y los montos ingresados en plataforma de postulación </t>
    </r>
    <r>
      <rPr>
        <b/>
        <sz val="10"/>
        <rFont val="Calibri"/>
        <family val="2"/>
        <scheme val="minor"/>
      </rPr>
      <t>correspondan con lo declarado en este documento</t>
    </r>
    <r>
      <rPr>
        <b/>
        <sz val="10"/>
        <color rgb="FFFF0000"/>
        <rFont val="Calibri"/>
        <family val="2"/>
        <scheme val="minor"/>
      </rPr>
      <t>. No pueden haber diferencias.</t>
    </r>
  </si>
  <si>
    <t>PRESUPUESTO APORTE ANID</t>
  </si>
  <si>
    <t>PRESUPUESTO APORTE INSTITUCIONAL</t>
  </si>
  <si>
    <t>CARGO</t>
  </si>
  <si>
    <t>NOMBRE</t>
  </si>
  <si>
    <t>DIRECTOR/A</t>
  </si>
  <si>
    <t>completar</t>
  </si>
  <si>
    <t>DIRECTOR/A ALTERNO/A</t>
  </si>
  <si>
    <t>INVESTIGADOR/A</t>
  </si>
  <si>
    <t>PERSONAL CONTRATADO EXCLUSIVAMENTE PARA EL PROYECTO</t>
  </si>
  <si>
    <r>
      <t xml:space="preserve">DISTRIBUCIÓN DEL </t>
    </r>
    <r>
      <rPr>
        <b/>
        <sz val="10"/>
        <color rgb="FF0070C0"/>
        <rFont val="Calibri"/>
        <family val="2"/>
        <scheme val="minor"/>
      </rPr>
      <t>COSTO TOTAL</t>
    </r>
  </si>
  <si>
    <t>ENTIDAD A LA QUE SE VINCULA PARA EFECTOS DEL PROYECTO</t>
  </si>
  <si>
    <t>HORAS DE TRABAJO AL MES</t>
  </si>
  <si>
    <t>MONTO MENSUAL</t>
  </si>
  <si>
    <t>MESES QUE TRABAJARÁ</t>
  </si>
  <si>
    <t>COSTO TOTAL</t>
  </si>
  <si>
    <t>ANID</t>
  </si>
  <si>
    <t>BENEFICIARIA APORTE INCREMENTAL</t>
  </si>
  <si>
    <t>BENEFICIARIA APORTE NO INCREMENTAL</t>
  </si>
  <si>
    <t>TOTAL</t>
  </si>
  <si>
    <t>VALIDACIÓN</t>
  </si>
  <si>
    <t>-</t>
  </si>
  <si>
    <t>PERSONAL PREEXISTENTE CON PAGO REMUNERACIÓN CON CARGO AL SUBSIDIO</t>
  </si>
  <si>
    <r>
      <t xml:space="preserve">HORAS DE TRABAJO AL MES
</t>
    </r>
    <r>
      <rPr>
        <sz val="10"/>
        <color rgb="FFFF0000"/>
        <rFont val="Calibri"/>
        <family val="2"/>
        <scheme val="minor"/>
      </rPr>
      <t>Mínimo 90</t>
    </r>
  </si>
  <si>
    <t>VALOR HORA</t>
  </si>
  <si>
    <t>MONTO REMUNERACIÓN MENSUAL</t>
  </si>
  <si>
    <t>MONTO MENSUAL A PAGAR CON SUBSIDIO ANID</t>
  </si>
  <si>
    <t>MONTO MENSUAL A PAGAR POR BENEFICIARIA (APORTE)</t>
  </si>
  <si>
    <t>PERSONAL PREEXISTENTE CON PAGO ADICIONAL (ex-incentivo)</t>
  </si>
  <si>
    <r>
      <t xml:space="preserve">HORAS DE TRABAJO AL MES
</t>
    </r>
    <r>
      <rPr>
        <sz val="10"/>
        <color rgb="FFFF0000"/>
        <rFont val="Calibri"/>
        <family val="2"/>
        <scheme val="minor"/>
      </rPr>
      <t>Mínimo 36</t>
    </r>
  </si>
  <si>
    <t>PERSONAL DE LA(S) BENEFICIARIA(S) QUE NO RECIBEN SUBSIDIO</t>
  </si>
  <si>
    <t>N/A</t>
  </si>
  <si>
    <t>EQUIPAMIENTO</t>
  </si>
  <si>
    <t>INSTITUCIÓN</t>
  </si>
  <si>
    <t>DESCRIPCIÓN/
JUSTIFICACIÓN</t>
  </si>
  <si>
    <t>OBJETIVO ASOCIADO</t>
  </si>
  <si>
    <t>CANTIDAD</t>
  </si>
  <si>
    <t>VALOR COMPRA</t>
  </si>
  <si>
    <t>VALOR ARRIENDO TOTAL</t>
  </si>
  <si>
    <t>INFRAESTRUCTURA Y MOBILIARIO</t>
  </si>
  <si>
    <t>VALOR COMPRA O HABILITACIÓN</t>
  </si>
  <si>
    <t>VALOR USO INFRA. EXISTENTE</t>
  </si>
  <si>
    <t>GASTOS DE OPERACIÓN</t>
  </si>
  <si>
    <t>DESCRIPCIÓN</t>
  </si>
  <si>
    <t>VALOR TOTAL COMPRA</t>
  </si>
  <si>
    <t>Gastos generales</t>
  </si>
  <si>
    <t>Subcontratos (una línea por subcontrato)</t>
  </si>
  <si>
    <t>Pasaje Internacional (una línea por viaje de diferente destino)</t>
  </si>
  <si>
    <t>Viático Internacional (una línea por viático de diferente destino)</t>
  </si>
  <si>
    <t>Gastos de apoyo a la administracion: previa autorización de la Dirección Nacional de la ANID (esta excepción debe estar autorizada antes de postular al concurso).</t>
  </si>
  <si>
    <t xml:space="preserve">GASTOS DE ADMINISTRACIÓN INDIRECTOS 15% (overhead o gastos de administración superior) </t>
  </si>
  <si>
    <t>COSTO TOTAL DEL PROYECTO</t>
  </si>
  <si>
    <t>ÍTEM</t>
  </si>
  <si>
    <t>PORCENTAJE ANID</t>
  </si>
  <si>
    <t>PERSONAL</t>
  </si>
  <si>
    <t>EQUIPOS</t>
  </si>
  <si>
    <t>INFRAESTRUCTURA</t>
  </si>
  <si>
    <t>G. OPERACIÓN</t>
  </si>
  <si>
    <t>G.A.INDIRECTOS</t>
  </si>
  <si>
    <t>PORCENTAJES SEGÚN BASES</t>
  </si>
  <si>
    <t>PORCENTAJE</t>
  </si>
  <si>
    <t>MONTO</t>
  </si>
  <si>
    <t>Máximo ANID</t>
  </si>
  <si>
    <t xml:space="preserve">Mínimo APORTE INSTITUCIONAL (Beneficiarias) </t>
  </si>
  <si>
    <t>Mínimo APORTE INCREMENTAL (Beneficiarias)</t>
  </si>
  <si>
    <t>SOLO REQUERIDO PARA LOS PROYECTOS QUE RESULTEN ADJUDICADOS. AL MOMENTO DE LA POSTULACION NO REQUIERE COMPLETAR ESTA SECCIÓN.</t>
  </si>
  <si>
    <r>
      <t xml:space="preserve">HISTORIAL REITEMIZACIONES: En esta hoja deben quedar reflejadas todas la reitemizaciones realizadas por el proyecto al presupuesto del subsidio de la ANID con su respectiva justificación. 
El proyecto debe programar estás reitemizaciones con una </t>
    </r>
    <r>
      <rPr>
        <b/>
        <sz val="10"/>
        <color rgb="FFFF0000"/>
        <rFont val="Calibri"/>
        <family val="2"/>
        <scheme val="minor"/>
      </rPr>
      <t>periodicidad de 6 meses</t>
    </r>
    <r>
      <rPr>
        <b/>
        <sz val="10"/>
        <rFont val="Calibri"/>
        <family val="2"/>
        <scheme val="minor"/>
      </rPr>
      <t>.</t>
    </r>
  </si>
  <si>
    <t>MODIFICACIÓN PRESUPUESTARIA 1</t>
  </si>
  <si>
    <t>FECHA</t>
  </si>
  <si>
    <t>00-00-0000</t>
  </si>
  <si>
    <t>INSTITUCIÓN FINANCIADORA</t>
  </si>
  <si>
    <t>INSTITUCIÓN EJECUTORA</t>
  </si>
  <si>
    <t>(indique el nombre de la beneficiaria asociada a este presupuesto)</t>
  </si>
  <si>
    <t>ITEM</t>
  </si>
  <si>
    <t>PRESUPUESTO ACTUAL</t>
  </si>
  <si>
    <t>PRESUPUESTO MODIFICADO</t>
  </si>
  <si>
    <t>JUSTIFICACIÓN DE LA REITEMIZACIÓN</t>
  </si>
  <si>
    <t>GASTOS EN PERSONAL</t>
  </si>
  <si>
    <t xml:space="preserve">Justificación: Se solicita aumento/disminución en el sub ítem (Nombre) por un monto de $XXX debido a (agregar justificación técnica financiera que sea pertinente a las bases del concurso y al Instructivo General de Rendición de Cuentas ANID).  </t>
  </si>
  <si>
    <t>GASTOS DE ADM. INDIRECTOS</t>
  </si>
  <si>
    <t>TOTALES</t>
  </si>
  <si>
    <t>MODIFICACIÓN PRESUPUESTARIA 2</t>
  </si>
  <si>
    <t>MODIFICACIÓN PRESUPUESTARIA 3</t>
  </si>
  <si>
    <t>MODIFICACIÓN PRESUPUESTARIA 4</t>
  </si>
  <si>
    <t>(indique el nombre de la entidad que realiza el aporte)</t>
  </si>
  <si>
    <t>Justificación: Se solicita aumento/disminución en el sub ítem (Nombre) por un monto de $XXX debido a (agregar justificación técnica financiera que sea pertinente a las bases del concurso y al Instructivo General de Rendición de Cuentas ANID).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</si>
</sst>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_-* #,##0.00\ _P_t_s_-;\-* #,##0.00\ _P_t_s_-;_-* &quot;-&quot;??\ _P_t_s_-;_-@_-"/>
    <numFmt numFmtId="166" formatCode="0.000%"/>
  </numFmts>
  <fonts count="14">
    <font>
      <sz val="10"/>
      <name val="Arial"/>
    </font>
    <font>
      <sz val="10"/>
      <name val="Arial"/>
      <family val="2"/>
    </font>
    <font>
      <sz val="10"/>
      <name val="Arial"/>
      <family val="2"/>
    </font>
    <font>
      <sz val="9"/>
      <color indexed="81"/>
      <name val="Tahoma"/>
      <family val="2"/>
    </font>
    <font>
      <b/>
      <sz val="1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
      <b/>
      <sz val="9"/>
      <color indexed="81"/>
      <name val="Tahoma"/>
      <family val="2"/>
    </font>
    <font>
      <b/>
      <sz val="10"/>
      <color rgb="FF0070C0"/>
      <name val="Calibri"/>
      <family val="2"/>
      <scheme val="minor"/>
    </font>
    <font>
      <i/>
      <sz val="10"/>
      <color rgb="FFFF0000"/>
      <name val="Calibri"/>
      <family val="2"/>
      <scheme val="minor"/>
    </font>
    <font>
      <i/>
      <sz val="10"/>
      <color rgb="FFFF0000"/>
      <name val="Calibri"/>
    </font>
    <font>
      <b/>
      <sz val="10"/>
      <color indexed="81"/>
      <name val="Arial"/>
      <family val="2"/>
    </font>
    <font>
      <b/>
      <sz val="18"/>
      <color rgb="FFFF000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theme="1"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9" fontId="2"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0" fontId="4" fillId="0" borderId="0" xfId="0" applyFont="1" applyAlignment="1">
      <alignment vertical="center"/>
    </xf>
    <xf numFmtId="0" fontId="5" fillId="0" borderId="0" xfId="0" applyFont="1"/>
    <xf numFmtId="0" fontId="4" fillId="0" borderId="0" xfId="0" applyFont="1"/>
    <xf numFmtId="0" fontId="5" fillId="0" borderId="0" xfId="0" applyFont="1" applyAlignment="1">
      <alignment vertical="center"/>
    </xf>
    <xf numFmtId="0" fontId="4" fillId="0" borderId="6" xfId="0" applyFont="1" applyBorder="1" applyAlignment="1">
      <alignment vertical="center"/>
    </xf>
    <xf numFmtId="0" fontId="5" fillId="0" borderId="7" xfId="0" applyFont="1" applyBorder="1" applyAlignment="1">
      <alignment vertical="center"/>
    </xf>
    <xf numFmtId="0" fontId="5" fillId="0" borderId="6" xfId="0" applyFont="1" applyBorder="1" applyAlignment="1">
      <alignment vertical="center"/>
    </xf>
    <xf numFmtId="0" fontId="4" fillId="0" borderId="5" xfId="0" applyFont="1" applyBorder="1" applyAlignment="1">
      <alignment horizontal="center" vertical="center" wrapText="1"/>
    </xf>
    <xf numFmtId="0" fontId="5" fillId="0" borderId="14" xfId="0" applyFont="1" applyBorder="1" applyAlignment="1">
      <alignment horizontal="left" vertical="center" wrapText="1"/>
    </xf>
    <xf numFmtId="3" fontId="5" fillId="0" borderId="15" xfId="0" applyNumberFormat="1" applyFont="1" applyBorder="1" applyAlignment="1">
      <alignment horizontal="right" vertical="center" wrapText="1"/>
    </xf>
    <xf numFmtId="3" fontId="5" fillId="0" borderId="16" xfId="0" applyNumberFormat="1" applyFont="1" applyBorder="1" applyAlignment="1">
      <alignment horizontal="right" vertical="center" wrapText="1"/>
    </xf>
    <xf numFmtId="0" fontId="5" fillId="0" borderId="8" xfId="0" applyFont="1" applyBorder="1" applyAlignment="1">
      <alignment vertical="center" wrapText="1"/>
    </xf>
    <xf numFmtId="0" fontId="5" fillId="0" borderId="17" xfId="0" applyFont="1" applyBorder="1" applyAlignment="1">
      <alignment horizontal="left" vertical="center" wrapText="1"/>
    </xf>
    <xf numFmtId="3" fontId="5" fillId="0" borderId="18" xfId="0" applyNumberFormat="1" applyFont="1" applyBorder="1" applyAlignment="1">
      <alignment horizontal="right" vertical="center" wrapText="1"/>
    </xf>
    <xf numFmtId="3" fontId="5" fillId="0" borderId="19" xfId="0" applyNumberFormat="1" applyFont="1" applyBorder="1" applyAlignment="1">
      <alignment horizontal="right" vertical="center" wrapText="1"/>
    </xf>
    <xf numFmtId="0" fontId="5" fillId="0" borderId="9" xfId="0" applyFont="1" applyBorder="1" applyAlignment="1">
      <alignment vertical="center" wrapText="1"/>
    </xf>
    <xf numFmtId="3" fontId="5" fillId="0" borderId="20" xfId="0" applyNumberFormat="1" applyFont="1" applyBorder="1" applyAlignment="1">
      <alignment horizontal="right" vertical="center" wrapText="1"/>
    </xf>
    <xf numFmtId="3" fontId="5" fillId="0" borderId="21" xfId="0" applyNumberFormat="1" applyFont="1" applyBorder="1" applyAlignment="1">
      <alignment horizontal="right" vertical="center" wrapText="1"/>
    </xf>
    <xf numFmtId="0" fontId="4" fillId="0" borderId="22" xfId="0" applyFont="1" applyBorder="1" applyAlignment="1">
      <alignment horizontal="left" vertical="center" wrapText="1"/>
    </xf>
    <xf numFmtId="3" fontId="4" fillId="0" borderId="23" xfId="0" applyNumberFormat="1" applyFont="1" applyBorder="1" applyAlignment="1">
      <alignment horizontal="right" vertical="center" wrapText="1"/>
    </xf>
    <xf numFmtId="3" fontId="4" fillId="0" borderId="24" xfId="0" applyNumberFormat="1" applyFont="1" applyBorder="1" applyAlignment="1">
      <alignment horizontal="right" vertical="center" wrapText="1"/>
    </xf>
    <xf numFmtId="0" fontId="5" fillId="0" borderId="10" xfId="0" applyFont="1" applyBorder="1" applyAlignment="1">
      <alignment vertical="center" wrapText="1"/>
    </xf>
    <xf numFmtId="0" fontId="4" fillId="0" borderId="0" xfId="0" applyFont="1" applyAlignment="1">
      <alignment horizontal="left" vertical="center" wrapText="1"/>
    </xf>
    <xf numFmtId="3" fontId="4" fillId="0" borderId="0" xfId="0" applyNumberFormat="1" applyFont="1" applyAlignment="1">
      <alignment horizontal="right" vertical="center" wrapText="1"/>
    </xf>
    <xf numFmtId="0" fontId="5" fillId="0" borderId="0" xfId="0" applyFont="1" applyAlignment="1">
      <alignment vertical="center" wrapText="1"/>
    </xf>
    <xf numFmtId="3" fontId="5" fillId="0" borderId="0" xfId="0" applyNumberFormat="1" applyFont="1" applyAlignment="1">
      <alignment vertical="center"/>
    </xf>
    <xf numFmtId="3" fontId="5" fillId="6" borderId="1" xfId="0" applyNumberFormat="1" applyFont="1" applyFill="1" applyBorder="1" applyAlignment="1">
      <alignment horizontal="center" vertical="center" wrapText="1"/>
    </xf>
    <xf numFmtId="3" fontId="5" fillId="0" borderId="0" xfId="0" applyNumberFormat="1" applyFont="1" applyAlignment="1">
      <alignment horizontal="center" vertical="center" wrapText="1"/>
    </xf>
    <xf numFmtId="3" fontId="5" fillId="0" borderId="1" xfId="0" applyNumberFormat="1" applyFont="1" applyBorder="1" applyAlignment="1">
      <alignment vertical="center"/>
    </xf>
    <xf numFmtId="3" fontId="5" fillId="4" borderId="1" xfId="0" applyNumberFormat="1" applyFont="1" applyFill="1" applyBorder="1" applyAlignment="1">
      <alignment horizontal="center" vertical="center" wrapText="1"/>
    </xf>
    <xf numFmtId="3" fontId="5" fillId="0" borderId="0" xfId="0" applyNumberFormat="1" applyFont="1"/>
    <xf numFmtId="3" fontId="5" fillId="4" borderId="1" xfId="0" applyNumberFormat="1" applyFont="1" applyFill="1" applyBorder="1" applyAlignment="1">
      <alignment vertical="center"/>
    </xf>
    <xf numFmtId="0" fontId="5" fillId="0" borderId="1" xfId="0" applyFont="1" applyBorder="1"/>
    <xf numFmtId="0" fontId="5" fillId="0" borderId="1" xfId="0" applyFont="1" applyBorder="1" applyAlignment="1">
      <alignment vertical="center"/>
    </xf>
    <xf numFmtId="0" fontId="4" fillId="3" borderId="1" xfId="0" applyFont="1" applyFill="1" applyBorder="1" applyAlignment="1">
      <alignment vertical="center"/>
    </xf>
    <xf numFmtId="3" fontId="5" fillId="0" borderId="1" xfId="0" applyNumberFormat="1" applyFont="1" applyBorder="1" applyAlignment="1">
      <alignment horizontal="right"/>
    </xf>
    <xf numFmtId="0" fontId="7" fillId="0" borderId="0" xfId="0" applyFont="1" applyAlignment="1">
      <alignment horizontal="center" wrapText="1"/>
    </xf>
    <xf numFmtId="3" fontId="5" fillId="0" borderId="3" xfId="0" applyNumberFormat="1" applyFont="1" applyBorder="1"/>
    <xf numFmtId="0" fontId="4" fillId="3" borderId="1" xfId="0" applyFont="1" applyFill="1" applyBorder="1" applyAlignment="1">
      <alignment horizontal="center" vertical="center"/>
    </xf>
    <xf numFmtId="3" fontId="9" fillId="6" borderId="1" xfId="0" applyNumberFormat="1" applyFont="1" applyFill="1" applyBorder="1" applyAlignment="1">
      <alignment horizontal="center" vertical="center" wrapText="1"/>
    </xf>
    <xf numFmtId="3" fontId="5" fillId="8" borderId="1" xfId="0" applyNumberFormat="1" applyFont="1" applyFill="1" applyBorder="1" applyAlignment="1">
      <alignment horizontal="center" vertical="center"/>
    </xf>
    <xf numFmtId="3" fontId="5" fillId="9" borderId="1" xfId="0" applyNumberFormat="1" applyFont="1" applyFill="1" applyBorder="1" applyAlignment="1">
      <alignment horizontal="center" vertical="center"/>
    </xf>
    <xf numFmtId="0" fontId="7" fillId="0" borderId="0" xfId="0" applyFont="1" applyAlignment="1">
      <alignment wrapText="1"/>
    </xf>
    <xf numFmtId="0" fontId="5" fillId="0" borderId="3" xfId="0" applyFont="1" applyBorder="1"/>
    <xf numFmtId="3" fontId="4" fillId="0" borderId="0" xfId="0" applyNumberFormat="1" applyFont="1" applyAlignment="1">
      <alignment horizontal="left" vertical="center"/>
    </xf>
    <xf numFmtId="3" fontId="5" fillId="0" borderId="1" xfId="0" applyNumberFormat="1" applyFont="1" applyBorder="1" applyAlignment="1">
      <alignment horizontal="right" vertical="center"/>
    </xf>
    <xf numFmtId="0" fontId="10" fillId="0" borderId="8" xfId="0" applyFont="1" applyBorder="1" applyAlignment="1">
      <alignment vertical="center" wrapText="1"/>
    </xf>
    <xf numFmtId="0" fontId="11" fillId="0" borderId="8" xfId="0" applyFont="1" applyBorder="1" applyAlignment="1">
      <alignment vertical="center" wrapText="1"/>
    </xf>
    <xf numFmtId="3" fontId="5" fillId="0" borderId="0" xfId="0" applyNumberFormat="1" applyFont="1" applyAlignment="1">
      <alignment horizontal="left" vertical="center"/>
    </xf>
    <xf numFmtId="3" fontId="5" fillId="0" borderId="32" xfId="0" applyNumberFormat="1" applyFont="1" applyBorder="1" applyAlignment="1">
      <alignment vertical="center"/>
    </xf>
    <xf numFmtId="9" fontId="5" fillId="0" borderId="0" xfId="4" applyFont="1" applyAlignment="1">
      <alignment vertical="center"/>
    </xf>
    <xf numFmtId="166" fontId="5" fillId="0" borderId="1" xfId="4" applyNumberFormat="1" applyFont="1" applyBorder="1" applyAlignment="1">
      <alignment horizontal="center" vertical="center"/>
    </xf>
    <xf numFmtId="166" fontId="5" fillId="0" borderId="1" xfId="0" applyNumberFormat="1" applyFont="1" applyBorder="1" applyAlignment="1">
      <alignment horizontal="left" vertical="center" indent="2"/>
    </xf>
    <xf numFmtId="166" fontId="5" fillId="0" borderId="37" xfId="4" applyNumberFormat="1" applyFont="1" applyBorder="1" applyAlignment="1">
      <alignment horizontal="left" vertical="center" indent="2"/>
    </xf>
    <xf numFmtId="3" fontId="5" fillId="0" borderId="37" xfId="0" applyNumberFormat="1" applyFont="1" applyBorder="1" applyAlignment="1">
      <alignment vertical="center"/>
    </xf>
    <xf numFmtId="3" fontId="4" fillId="7" borderId="39" xfId="0" applyNumberFormat="1" applyFont="1" applyFill="1" applyBorder="1" applyAlignment="1">
      <alignment vertical="center"/>
    </xf>
    <xf numFmtId="3" fontId="4" fillId="7" borderId="40" xfId="0" applyNumberFormat="1" applyFont="1" applyFill="1" applyBorder="1" applyAlignment="1">
      <alignment vertical="center"/>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7" fillId="2" borderId="26" xfId="0" applyFont="1" applyFill="1" applyBorder="1" applyAlignment="1">
      <alignment horizontal="center" wrapText="1"/>
    </xf>
    <xf numFmtId="0" fontId="7" fillId="2" borderId="27" xfId="0" applyFont="1" applyFill="1" applyBorder="1" applyAlignment="1">
      <alignment horizontal="center" wrapText="1"/>
    </xf>
    <xf numFmtId="0" fontId="7" fillId="2" borderId="28" xfId="0" applyFont="1" applyFill="1" applyBorder="1" applyAlignment="1">
      <alignment horizontal="center" wrapText="1"/>
    </xf>
    <xf numFmtId="0" fontId="7" fillId="2" borderId="6" xfId="0" applyFont="1" applyFill="1" applyBorder="1" applyAlignment="1">
      <alignment horizontal="center" wrapText="1"/>
    </xf>
    <xf numFmtId="0" fontId="7" fillId="2" borderId="0" xfId="0" applyFont="1" applyFill="1" applyAlignment="1">
      <alignment horizontal="center" wrapText="1"/>
    </xf>
    <xf numFmtId="0" fontId="7" fillId="2" borderId="7" xfId="0" applyFont="1" applyFill="1" applyBorder="1" applyAlignment="1">
      <alignment horizontal="center" wrapText="1"/>
    </xf>
    <xf numFmtId="0" fontId="7" fillId="2" borderId="29" xfId="0" applyFont="1" applyFill="1" applyBorder="1" applyAlignment="1">
      <alignment horizontal="center" wrapText="1"/>
    </xf>
    <xf numFmtId="0" fontId="7" fillId="2" borderId="30" xfId="0" applyFont="1" applyFill="1" applyBorder="1" applyAlignment="1">
      <alignment horizontal="center" wrapText="1"/>
    </xf>
    <xf numFmtId="0" fontId="7" fillId="2" borderId="31" xfId="0" applyFont="1" applyFill="1" applyBorder="1" applyAlignment="1">
      <alignment horizontal="center" wrapText="1"/>
    </xf>
    <xf numFmtId="3" fontId="5" fillId="4" borderId="3" xfId="0" applyNumberFormat="1" applyFont="1" applyFill="1" applyBorder="1" applyAlignment="1">
      <alignment horizontal="center" vertical="center"/>
    </xf>
    <xf numFmtId="3" fontId="5" fillId="4" borderId="25" xfId="0" applyNumberFormat="1" applyFont="1" applyFill="1" applyBorder="1" applyAlignment="1">
      <alignment horizontal="center" vertical="center"/>
    </xf>
    <xf numFmtId="3" fontId="5" fillId="4" borderId="4" xfId="0" applyNumberFormat="1" applyFont="1" applyFill="1" applyBorder="1" applyAlignment="1">
      <alignment horizontal="center" vertical="center"/>
    </xf>
    <xf numFmtId="3" fontId="5" fillId="0" borderId="1" xfId="0" applyNumberFormat="1" applyFont="1" applyBorder="1" applyAlignment="1">
      <alignment horizontal="left" vertical="center"/>
    </xf>
    <xf numFmtId="3" fontId="4" fillId="6" borderId="38" xfId="0" applyNumberFormat="1" applyFont="1" applyFill="1" applyBorder="1" applyAlignment="1">
      <alignment horizontal="center" vertical="center"/>
    </xf>
    <xf numFmtId="3" fontId="4" fillId="6" borderId="41" xfId="0" applyNumberFormat="1" applyFont="1" applyFill="1" applyBorder="1" applyAlignment="1">
      <alignment horizontal="center" vertical="center"/>
    </xf>
    <xf numFmtId="3" fontId="4" fillId="6" borderId="39" xfId="0" applyNumberFormat="1" applyFont="1" applyFill="1" applyBorder="1" applyAlignment="1">
      <alignment horizontal="center" vertical="center"/>
    </xf>
    <xf numFmtId="3" fontId="4" fillId="6" borderId="40" xfId="0" applyNumberFormat="1" applyFont="1" applyFill="1" applyBorder="1" applyAlignment="1">
      <alignment horizontal="center" vertical="center"/>
    </xf>
    <xf numFmtId="3" fontId="6" fillId="2" borderId="36" xfId="0" applyNumberFormat="1" applyFont="1" applyFill="1" applyBorder="1" applyAlignment="1">
      <alignment horizontal="left" vertical="center"/>
    </xf>
    <xf numFmtId="3" fontId="6" fillId="2" borderId="37" xfId="0" applyNumberFormat="1" applyFont="1" applyFill="1" applyBorder="1" applyAlignment="1">
      <alignment horizontal="left" vertical="center"/>
    </xf>
    <xf numFmtId="3" fontId="6" fillId="2" borderId="8" xfId="0" applyNumberFormat="1" applyFont="1" applyFill="1" applyBorder="1" applyAlignment="1">
      <alignment horizontal="left" vertical="center"/>
    </xf>
    <xf numFmtId="3" fontId="6" fillId="2" borderId="33" xfId="0" applyNumberFormat="1" applyFont="1" applyFill="1" applyBorder="1" applyAlignment="1">
      <alignment horizontal="left" vertical="center"/>
    </xf>
    <xf numFmtId="3" fontId="6" fillId="2" borderId="1" xfId="0" applyNumberFormat="1" applyFont="1" applyFill="1" applyBorder="1" applyAlignment="1">
      <alignment horizontal="left" vertical="center"/>
    </xf>
    <xf numFmtId="3" fontId="6" fillId="2" borderId="9" xfId="0" applyNumberFormat="1" applyFont="1" applyFill="1" applyBorder="1" applyAlignment="1">
      <alignment horizontal="left" vertical="center"/>
    </xf>
    <xf numFmtId="3" fontId="6" fillId="2" borderId="34" xfId="0" applyNumberFormat="1" applyFont="1" applyFill="1" applyBorder="1" applyAlignment="1">
      <alignment horizontal="left" vertical="center"/>
    </xf>
    <xf numFmtId="3" fontId="6" fillId="2" borderId="35" xfId="0" applyNumberFormat="1" applyFont="1" applyFill="1" applyBorder="1" applyAlignment="1">
      <alignment horizontal="left" vertical="center"/>
    </xf>
    <xf numFmtId="3" fontId="6" fillId="2" borderId="10" xfId="0" applyNumberFormat="1" applyFont="1" applyFill="1" applyBorder="1" applyAlignment="1">
      <alignment horizontal="left" vertical="center"/>
    </xf>
    <xf numFmtId="3" fontId="5" fillId="4" borderId="1" xfId="0" applyNumberFormat="1" applyFont="1" applyFill="1" applyBorder="1" applyAlignment="1">
      <alignment horizontal="center" vertical="center"/>
    </xf>
    <xf numFmtId="3" fontId="5" fillId="0" borderId="0" xfId="0" applyNumberFormat="1" applyFont="1" applyAlignment="1">
      <alignment horizontal="center" vertical="center"/>
    </xf>
    <xf numFmtId="3" fontId="4" fillId="6" borderId="11" xfId="0" applyNumberFormat="1" applyFont="1" applyFill="1" applyBorder="1" applyAlignment="1">
      <alignment horizontal="left" vertical="center"/>
    </xf>
    <xf numFmtId="3" fontId="4" fillId="6" borderId="12" xfId="0" applyNumberFormat="1" applyFont="1" applyFill="1" applyBorder="1" applyAlignment="1">
      <alignment horizontal="left" vertical="center"/>
    </xf>
    <xf numFmtId="3" fontId="4" fillId="6" borderId="13" xfId="0" applyNumberFormat="1" applyFont="1" applyFill="1" applyBorder="1" applyAlignment="1">
      <alignment horizontal="left" vertical="center"/>
    </xf>
    <xf numFmtId="3" fontId="4" fillId="7" borderId="38" xfId="0" applyNumberFormat="1" applyFont="1" applyFill="1" applyBorder="1" applyAlignment="1">
      <alignment horizontal="center" vertical="center"/>
    </xf>
    <xf numFmtId="3" fontId="4" fillId="7" borderId="39" xfId="0" applyNumberFormat="1" applyFont="1" applyFill="1" applyBorder="1" applyAlignment="1">
      <alignment horizontal="center" vertical="center"/>
    </xf>
    <xf numFmtId="3" fontId="5" fillId="0" borderId="37" xfId="0" applyNumberFormat="1" applyFont="1" applyBorder="1" applyAlignment="1">
      <alignment horizontal="left" vertical="center"/>
    </xf>
    <xf numFmtId="3" fontId="5" fillId="0" borderId="36" xfId="0" applyNumberFormat="1" applyFont="1" applyBorder="1" applyAlignment="1">
      <alignment horizontal="left" vertical="center"/>
    </xf>
    <xf numFmtId="3" fontId="5" fillId="0" borderId="2" xfId="0" applyNumberFormat="1" applyFont="1" applyBorder="1" applyAlignment="1">
      <alignment horizontal="left" vertical="center"/>
    </xf>
    <xf numFmtId="3" fontId="5" fillId="0" borderId="33" xfId="0" applyNumberFormat="1" applyFont="1" applyBorder="1" applyAlignment="1">
      <alignment horizontal="left" vertical="center"/>
    </xf>
    <xf numFmtId="3" fontId="5" fillId="0" borderId="3" xfId="0" applyNumberFormat="1" applyFont="1" applyBorder="1" applyAlignment="1">
      <alignment horizontal="left" vertical="center"/>
    </xf>
    <xf numFmtId="3" fontId="5" fillId="0" borderId="34" xfId="0" applyNumberFormat="1" applyFont="1" applyBorder="1" applyAlignment="1">
      <alignment horizontal="left" vertical="center"/>
    </xf>
    <xf numFmtId="3" fontId="5" fillId="0" borderId="42" xfId="0" applyNumberFormat="1" applyFont="1" applyBorder="1" applyAlignment="1">
      <alignment horizontal="left" vertical="center"/>
    </xf>
    <xf numFmtId="3" fontId="4" fillId="4" borderId="11" xfId="0" applyNumberFormat="1" applyFont="1" applyFill="1" applyBorder="1" applyAlignment="1">
      <alignment horizontal="center" vertical="center"/>
    </xf>
    <xf numFmtId="3" fontId="4" fillId="4" borderId="12" xfId="0" applyNumberFormat="1" applyFont="1" applyFill="1" applyBorder="1" applyAlignment="1">
      <alignment horizontal="center" vertical="center"/>
    </xf>
    <xf numFmtId="3" fontId="4" fillId="4" borderId="13" xfId="0" applyNumberFormat="1" applyFont="1" applyFill="1" applyBorder="1" applyAlignment="1">
      <alignment horizontal="center" vertical="center"/>
    </xf>
    <xf numFmtId="0" fontId="13" fillId="0" borderId="0" xfId="0" applyFont="1" applyAlignment="1">
      <alignment horizontal="center" vertical="center" wrapText="1"/>
    </xf>
    <xf numFmtId="0" fontId="4" fillId="5" borderId="11"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cellXfs>
  <cellStyles count="6">
    <cellStyle name="Millares 2" xfId="1" xr:uid="{00000000-0005-0000-0000-000000000000}"/>
    <cellStyle name="Moneda 2" xfId="2" xr:uid="{00000000-0005-0000-0000-000001000000}"/>
    <cellStyle name="Normal" xfId="0" builtinId="0"/>
    <cellStyle name="Normal 2" xfId="3" xr:uid="{00000000-0005-0000-0000-000003000000}"/>
    <cellStyle name="Porcentaje" xfId="4" builtinId="5"/>
    <cellStyle name="Porcentaje 2" xfId="5" xr:uid="{00000000-0005-0000-0000-000005000000}"/>
  </cellStyles>
  <dxfs count="38">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38101</xdr:colOff>
      <xdr:row>15</xdr:row>
      <xdr:rowOff>47625</xdr:rowOff>
    </xdr:from>
    <xdr:to>
      <xdr:col>10</xdr:col>
      <xdr:colOff>723900</xdr:colOff>
      <xdr:row>65</xdr:row>
      <xdr:rowOff>123825</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38101" y="2514600"/>
          <a:ext cx="11972924" cy="81724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solidFill>
                <a:srgbClr val="FF0000"/>
              </a:solidFill>
            </a:rPr>
            <a:t>INDICACIONES IMPORTANTES</a:t>
          </a:r>
        </a:p>
        <a:p>
          <a:endParaRPr lang="es-CL" sz="1100"/>
        </a:p>
        <a:p>
          <a:pPr marL="0" marR="0" lvl="0" indent="0" defTabSz="914400" eaLnBrk="1" fontAlgn="auto" latinLnBrk="0" hangingPunct="1">
            <a:lnSpc>
              <a:spcPct val="100000"/>
            </a:lnSpc>
            <a:spcBef>
              <a:spcPts val="0"/>
            </a:spcBef>
            <a:spcAft>
              <a:spcPts val="0"/>
            </a:spcAft>
            <a:buClrTx/>
            <a:buSzTx/>
            <a:buFontTx/>
            <a:buNone/>
            <a:tabLst/>
            <a:defRPr/>
          </a:pPr>
          <a:r>
            <a:rPr lang="es-CL" sz="1100"/>
            <a:t>1. </a:t>
          </a:r>
          <a:r>
            <a:rPr lang="es-CL" sz="1100">
              <a:solidFill>
                <a:schemeClr val="dk1"/>
              </a:solidFill>
              <a:effectLst/>
              <a:latin typeface="+mn-lt"/>
              <a:ea typeface="+mn-ea"/>
              <a:cs typeface="+mn-cs"/>
            </a:rPr>
            <a:t>Esta planilla debe ser completada en pesos ($). Ponga atención al ingresar la información desde la plataforma de postulación</a:t>
          </a:r>
          <a:r>
            <a:rPr lang="es-CL" sz="1100" baseline="0">
              <a:solidFill>
                <a:schemeClr val="dk1"/>
              </a:solidFill>
              <a:effectLst/>
              <a:latin typeface="+mn-lt"/>
              <a:ea typeface="+mn-ea"/>
              <a:cs typeface="+mn-cs"/>
            </a:rPr>
            <a:t> y la información de las cartas de compromisos, pues en ellas los montos se expresan en miles de pesos (M$).</a:t>
          </a:r>
          <a:endParaRPr lang="es-CL">
            <a:effectLst/>
          </a:endParaRPr>
        </a:p>
        <a:p>
          <a:endParaRPr lang="es-CL" sz="1100"/>
        </a:p>
        <a:p>
          <a:r>
            <a:rPr lang="es-CL" sz="1100"/>
            <a:t>2. El subsidio máximo a solicitar a la ANID será de hasta $637.800.000.- (Seiscientos treinta y siete millones ochocientos mil de pesos). Los proyectos deberán ser cofinanciados por la(s) Institución(es) Beneficiaria(s) a lo menos en un 30% del monto solicitado como subsidio, considerando que al menos un 15% del monto solicitado como subsidio corresponda a aporte incremental.</a:t>
          </a:r>
          <a:endParaRPr lang="es-CL" sz="1100" baseline="0"/>
        </a:p>
        <a:p>
          <a:endParaRPr lang="es-CL" sz="1100" baseline="0"/>
        </a:p>
        <a:p>
          <a:r>
            <a:rPr lang="es-CL" sz="1100" baseline="0"/>
            <a:t>2.1. Los aportes incrementales, se entienden como los nuevos gastos en los que incurran las beneficiarias especialmente para la ejecución del proyecto, los que podrán consistir en recursos pecuniarios, especies o bienes adquiridos y/o arrendados, o personas contratadas, todo ello específicamente para el proyecto. No se considera como aportes incrementales la valorización de especies o recursos, humanos o materiales, ya existentes en las beneficiarias puestos a disposición del proyecto.</a:t>
          </a:r>
        </a:p>
        <a:p>
          <a:endParaRPr lang="es-CL" sz="1100" baseline="0"/>
        </a:p>
        <a:p>
          <a:r>
            <a:rPr lang="es-CL" sz="1100" baseline="0"/>
            <a:t>3. Se podrá presupuestar hasta un 60% del costo del subsidio para la cuenta gastos en personal. En esta cuenta se debe presupuestar al equipo de trabajo del proyecto </a:t>
          </a:r>
          <a:r>
            <a:rPr lang="es-CL" sz="1100" b="0" i="0">
              <a:solidFill>
                <a:schemeClr val="dk1"/>
              </a:solidFill>
              <a:effectLst/>
              <a:latin typeface="+mn-lt"/>
              <a:ea typeface="+mn-ea"/>
              <a:cs typeface="+mn-cs"/>
            </a:rPr>
            <a:t>cuya participación sea necesaria y esté directamente vinculada a la ejecución del proyecto.</a:t>
          </a:r>
        </a:p>
        <a:p>
          <a:endParaRPr lang="es-CL" sz="1100"/>
        </a:p>
        <a:p>
          <a:r>
            <a:rPr lang="es-CL" sz="1100">
              <a:solidFill>
                <a:schemeClr val="tx1"/>
              </a:solidFill>
            </a:rPr>
            <a:t>4. PERSONAL PREEXISTENTE CON PAGO REMUNERACIÓN. Indique el monto de remuneración que se pagará con cargo al subsidio para personal preexistente por mes. Sólo se podrá aplicar a personal preexistente cuya remuneración bruta mensual (según contrato con la beneficiaria) sea menor o igual a $2.500.000. </a:t>
          </a:r>
          <a:r>
            <a:rPr lang="es-CL" sz="1100" b="0" i="0">
              <a:solidFill>
                <a:schemeClr val="tx1"/>
              </a:solidFill>
              <a:effectLst/>
              <a:latin typeface="+mn-lt"/>
              <a:ea typeface="+mn-ea"/>
              <a:cs typeface="+mn-cs"/>
            </a:rPr>
            <a:t>Este monto máximo aplicará para aquellos que tengan una dedicación por jornada completa de 180hrs/mensuales destinadas al proyecto.</a:t>
          </a:r>
          <a:r>
            <a:rPr lang="es-ES" sz="1100" b="0" i="0">
              <a:solidFill>
                <a:schemeClr val="tx1"/>
              </a:solidFill>
              <a:effectLst/>
              <a:latin typeface="+mn-lt"/>
              <a:ea typeface="+mn-ea"/>
              <a:cs typeface="+mn-cs"/>
            </a:rPr>
            <a:t>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 </a:t>
          </a:r>
        </a:p>
        <a:p>
          <a:endParaRPr lang="es-CL" sz="1100" b="0" i="0" u="none" strike="noStrike">
            <a:solidFill>
              <a:schemeClr val="dk1"/>
            </a:solidFill>
            <a:effectLst/>
            <a:latin typeface="+mn-lt"/>
            <a:ea typeface="+mn-ea"/>
            <a:cs typeface="+mn-cs"/>
          </a:endParaRPr>
        </a:p>
        <a:p>
          <a:r>
            <a:rPr lang="es-CL" sz="1100" b="0" i="0" u="none" strike="noStrike">
              <a:solidFill>
                <a:schemeClr val="tx1"/>
              </a:solidFill>
              <a:effectLst/>
              <a:latin typeface="+mn-lt"/>
              <a:ea typeface="+mn-ea"/>
              <a:cs typeface="+mn-cs"/>
            </a:rPr>
            <a:t>5.</a:t>
          </a:r>
          <a:r>
            <a:rPr lang="es-CL" sz="1100" b="0" i="0" u="none" strike="noStrike" baseline="0">
              <a:solidFill>
                <a:schemeClr val="tx1"/>
              </a:solidFill>
              <a:effectLst/>
              <a:latin typeface="+mn-lt"/>
              <a:ea typeface="+mn-ea"/>
              <a:cs typeface="+mn-cs"/>
            </a:rPr>
            <a:t> </a:t>
          </a:r>
          <a:r>
            <a:rPr lang="es-ES" sz="1100" b="0" i="0">
              <a:solidFill>
                <a:schemeClr val="tx1"/>
              </a:solidFill>
              <a:effectLst/>
              <a:latin typeface="+mn-lt"/>
              <a:ea typeface="+mn-ea"/>
              <a:cs typeface="+mn-cs"/>
            </a:rPr>
            <a:t>Se </a:t>
          </a:r>
          <a:r>
            <a:rPr lang="es-ES" sz="1100" b="0" i="0">
              <a:solidFill>
                <a:schemeClr val="dk1"/>
              </a:solidFill>
              <a:effectLst/>
              <a:latin typeface="+mn-lt"/>
              <a:ea typeface="+mn-ea"/>
              <a:cs typeface="+mn-cs"/>
            </a:rPr>
            <a:t>podrá reconocer un </a:t>
          </a:r>
          <a:r>
            <a:rPr lang="es-ES" sz="1100" b="1" i="0">
              <a:solidFill>
                <a:schemeClr val="dk1"/>
              </a:solidFill>
              <a:effectLst/>
              <a:latin typeface="+mn-lt"/>
              <a:ea typeface="+mn-ea"/>
              <a:cs typeface="+mn-cs"/>
            </a:rPr>
            <a:t>pago adicional al sueldo base </a:t>
          </a:r>
          <a:r>
            <a:rPr lang="es-ES" sz="1100" b="0" i="0">
              <a:solidFill>
                <a:schemeClr val="dk1"/>
              </a:solidFill>
              <a:effectLst/>
              <a:latin typeface="+mn-lt"/>
              <a:ea typeface="+mn-ea"/>
              <a:cs typeface="+mn-cs"/>
            </a:rPr>
            <a:t>en caso de personal preexistente con una dedicación mínima de 36hrs/mes. El monto máximo mensual para pagar por persona por este concepto no deberá exceder los $500.000 bruto y no podrá superar al monto aportado por la institución por concepto de remuneraciones para cada persona. </a:t>
          </a: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5.1 En el caso que el proyecto haya sido presentado por más de una institución beneficiaria, cada integrante del equipo de investigación, en cualquier rol en que participe, podrá asociarse sólo con una de las entidades beneficiarias, no pudiendo participar bajo doble afiliación. En caso de contar con contrato de trabajo en ambas (o más) instituciones beneficiarias, deberá elegir al alero de cuál institución participará para efectos de la ejecución del proyecto o en su defecto se considerará aquella por la cual dedique mayor porcentaje de la jornada al proyecto.</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6. Recuerde que un equipo es considerado como tal sólo en el caso que la entidad beneficiaria lo incluya en el inventario y asegure en la póliza de equipos.</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7. Para mayor detalle de la definición de los aportes Incrementales ver en las Bases del Concurso.</a:t>
          </a:r>
        </a:p>
        <a:p>
          <a:endParaRPr lang="es-CL" sz="1100" b="0" i="0" u="none" strike="noStrike">
            <a:solidFill>
              <a:schemeClr val="dk1"/>
            </a:solidFill>
            <a:effectLst/>
            <a:latin typeface="+mn-lt"/>
            <a:ea typeface="+mn-ea"/>
            <a:cs typeface="+mn-cs"/>
          </a:endParaRPr>
        </a:p>
        <a:p>
          <a:r>
            <a:rPr lang="es-CL" sz="1100" b="0" i="0" u="none" strike="noStrike">
              <a:solidFill>
                <a:schemeClr val="tx1"/>
              </a:solidFill>
              <a:effectLst/>
              <a:latin typeface="+mn-lt"/>
              <a:ea typeface="+mn-ea"/>
              <a:cs typeface="+mn-cs"/>
            </a:rPr>
            <a:t>8. Sólo se financia acondicionamiento de infraestructura existente</a:t>
          </a:r>
          <a:r>
            <a:rPr lang="es-CL" sz="1100" b="0" i="0" u="none" strike="noStrike" baseline="0">
              <a:solidFill>
                <a:schemeClr val="tx1"/>
              </a:solidFill>
              <a:effectLst/>
              <a:latin typeface="+mn-lt"/>
              <a:ea typeface="+mn-ea"/>
              <a:cs typeface="+mn-cs"/>
            </a:rPr>
            <a:t> en la beneficiaria.</a:t>
          </a:r>
          <a:endParaRPr lang="es-CL" sz="1100" b="0" i="0" u="none" strike="noStrike">
            <a:solidFill>
              <a:schemeClr val="tx1"/>
            </a:solidFill>
            <a:effectLst/>
            <a:latin typeface="+mn-lt"/>
            <a:ea typeface="+mn-ea"/>
            <a:cs typeface="+mn-cs"/>
          </a:endParaRP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9.</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Recuerde que al momento de realizar gastos, se debe cumplir con los requerimientos establecidos en el convenio de subsidio del proyecto y en el  Instructivo General de Rendición de Cuentas.</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10. Ninguna tarea sustancial</a:t>
          </a:r>
          <a:r>
            <a:rPr lang="es-CL" sz="1100" b="0" i="0" u="none" strike="noStrike" baseline="0">
              <a:solidFill>
                <a:schemeClr val="dk1"/>
              </a:solidFill>
              <a:effectLst/>
              <a:latin typeface="+mn-lt"/>
              <a:ea typeface="+mn-ea"/>
              <a:cs typeface="+mn-cs"/>
            </a:rPr>
            <a:t> debe ser subcontratada ya que estas tareas deben ser realizadas por el mismo equipo del proyecto.</a:t>
          </a:r>
        </a:p>
        <a:p>
          <a:endParaRPr lang="es-CL" sz="1100" b="0" i="0" u="none" strike="noStrike">
            <a:solidFill>
              <a:schemeClr val="dk1"/>
            </a:solidFill>
            <a:effectLst/>
            <a:latin typeface="+mn-lt"/>
            <a:ea typeface="+mn-ea"/>
            <a:cs typeface="+mn-cs"/>
          </a:endParaRPr>
        </a:p>
        <a:p>
          <a:r>
            <a:rPr lang="es-CL" sz="1100" b="0" i="0" u="none" strike="noStrike">
              <a:solidFill>
                <a:schemeClr val="tx1"/>
              </a:solidFill>
              <a:effectLst/>
              <a:latin typeface="+mn-lt"/>
              <a:ea typeface="+mn-ea"/>
              <a:cs typeface="+mn-cs"/>
            </a:rPr>
            <a:t>11. Debe detallar</a:t>
          </a:r>
          <a:r>
            <a:rPr lang="es-CL" sz="1100" b="0" i="0" u="none" strike="noStrike" baseline="0">
              <a:solidFill>
                <a:schemeClr val="tx1"/>
              </a:solidFill>
              <a:effectLst/>
              <a:latin typeface="+mn-lt"/>
              <a:ea typeface="+mn-ea"/>
              <a:cs typeface="+mn-cs"/>
            </a:rPr>
            <a:t> </a:t>
          </a:r>
          <a:r>
            <a:rPr lang="es-CL" sz="1100" b="0" i="0" u="none" strike="noStrike">
              <a:solidFill>
                <a:schemeClr val="tx1"/>
              </a:solidFill>
              <a:effectLst/>
              <a:latin typeface="+mn-lt"/>
              <a:ea typeface="+mn-ea"/>
              <a:cs typeface="+mn-cs"/>
            </a:rPr>
            <a:t>el objetivo de cada viaje internacional y su relación con actividades de Investigación y Desarrollo o de Transferencia Tecnológica. Los montos diarios considerados para viáticos no deben exceder aquellos permitidos por la institución beneficiaria respectiva.</a:t>
          </a:r>
          <a:r>
            <a:rPr lang="es-CL">
              <a:solidFill>
                <a:schemeClr val="tx1"/>
              </a:solidFill>
            </a:rPr>
            <a:t> </a:t>
          </a:r>
        </a:p>
        <a:p>
          <a:endParaRPr lang="es-CL" sz="1100" b="0" i="0" u="none" strike="noStrike">
            <a:solidFill>
              <a:schemeClr val="tx1"/>
            </a:solidFill>
            <a:effectLst/>
            <a:latin typeface="+mn-lt"/>
            <a:ea typeface="+mn-ea"/>
            <a:cs typeface="+mn-cs"/>
          </a:endParaRPr>
        </a:p>
        <a:p>
          <a:r>
            <a:rPr lang="es-CL" sz="1100" b="0" i="0" u="none" strike="noStrike">
              <a:solidFill>
                <a:schemeClr val="tx1"/>
              </a:solidFill>
              <a:effectLst/>
              <a:latin typeface="+mn-lt"/>
              <a:ea typeface="+mn-ea"/>
              <a:cs typeface="+mn-cs"/>
            </a:rPr>
            <a:t>12. Los</a:t>
          </a:r>
          <a:r>
            <a:rPr lang="es-CL" sz="1100" b="0" i="0" u="none" strike="noStrike" baseline="0">
              <a:solidFill>
                <a:schemeClr val="tx1"/>
              </a:solidFill>
              <a:effectLst/>
              <a:latin typeface="+mn-lt"/>
              <a:ea typeface="+mn-ea"/>
              <a:cs typeface="+mn-cs"/>
            </a:rPr>
            <a:t> gastos de administración indirectos (overhead o gastos de administración superior) </a:t>
          </a:r>
          <a:r>
            <a:rPr lang="es-CL" sz="1100" b="0" i="0" u="none" strike="noStrike">
              <a:solidFill>
                <a:schemeClr val="tx1"/>
              </a:solidFill>
              <a:effectLst/>
              <a:latin typeface="+mn-lt"/>
              <a:ea typeface="+mn-ea"/>
              <a:cs typeface="+mn-cs"/>
            </a:rPr>
            <a:t>no podrán ser superior al 15% de lo solicitado como subsidio ANID al proyecto.</a:t>
          </a:r>
          <a:r>
            <a:rPr lang="es-CL" sz="1100" b="0" i="0" u="none" strike="noStrike" baseline="0">
              <a:solidFill>
                <a:schemeClr val="tx1"/>
              </a:solidFill>
              <a:effectLst/>
              <a:latin typeface="+mn-lt"/>
              <a:ea typeface="+mn-ea"/>
              <a:cs typeface="+mn-cs"/>
            </a:rPr>
            <a:t> </a:t>
          </a:r>
          <a:endParaRPr lang="es-CL" sz="1100" b="0" i="0" u="none" strike="noStrike">
            <a:solidFill>
              <a:schemeClr val="tx1"/>
            </a:solidFill>
            <a:effectLst/>
            <a:latin typeface="+mn-lt"/>
            <a:ea typeface="+mn-ea"/>
            <a:cs typeface="+mn-cs"/>
          </a:endParaRPr>
        </a:p>
        <a:p>
          <a:endParaRPr lang="es-CL" sz="1100" b="0" i="0" u="none" strike="noStrike">
            <a:solidFill>
              <a:schemeClr val="tx1"/>
            </a:solidFill>
            <a:effectLst/>
            <a:latin typeface="+mn-lt"/>
            <a:ea typeface="+mn-ea"/>
            <a:cs typeface="+mn-cs"/>
          </a:endParaRPr>
        </a:p>
        <a:p>
          <a:r>
            <a:rPr lang="es-CL" sz="1100" b="0" i="0" u="none" strike="noStrike">
              <a:solidFill>
                <a:schemeClr val="tx1"/>
              </a:solidFill>
              <a:effectLst/>
              <a:latin typeface="+mn-lt"/>
              <a:ea typeface="+mn-ea"/>
              <a:cs typeface="+mn-cs"/>
            </a:rPr>
            <a:t>13. Los proyectos con más de una institución beneficiaria deben cumplir con la asignación del 20% del subsidio total a cada beneficiaria secundaria. Esta validación de presupuesto NO ESTÁ configurada en la planilla de costos, pero SE APLICA en la sección de presupuesto de la plataforma de postulación, de acuerdo a lo establecido en las bases.</a:t>
          </a:r>
          <a:r>
            <a:rPr lang="es-CL">
              <a:solidFill>
                <a:schemeClr val="tx1"/>
              </a:solidFill>
            </a:rPr>
            <a:t> </a:t>
          </a:r>
        </a:p>
        <a:p>
          <a:endParaRPr lang="es-CL" sz="1100" b="0" i="0" u="none" strike="noStrike">
            <a:solidFill>
              <a:schemeClr val="tx1"/>
            </a:solidFill>
            <a:effectLst/>
            <a:latin typeface="+mn-lt"/>
            <a:ea typeface="+mn-ea"/>
            <a:cs typeface="+mn-cs"/>
          </a:endParaRPr>
        </a:p>
        <a:p>
          <a:r>
            <a:rPr lang="es-CL" sz="1100" b="0" i="0" u="none" strike="noStrike">
              <a:solidFill>
                <a:schemeClr val="tx1"/>
              </a:solidFill>
              <a:effectLst/>
              <a:latin typeface="+mn-lt"/>
              <a:ea typeface="+mn-ea"/>
              <a:cs typeface="+mn-cs"/>
            </a:rPr>
            <a:t>14. Los porcentajes de aporte de las entidades beneficiarias</a:t>
          </a:r>
          <a:r>
            <a:rPr lang="es-CL" sz="1100" b="0" i="0" u="none" strike="noStrike" baseline="0">
              <a:solidFill>
                <a:schemeClr val="tx1"/>
              </a:solidFill>
              <a:effectLst/>
              <a:latin typeface="+mn-lt"/>
              <a:ea typeface="+mn-ea"/>
              <a:cs typeface="+mn-cs"/>
            </a:rPr>
            <a:t> </a:t>
          </a:r>
          <a:r>
            <a:rPr lang="es-CL" sz="1100" b="0" i="0" u="none" strike="noStrike">
              <a:solidFill>
                <a:schemeClr val="tx1"/>
              </a:solidFill>
              <a:effectLst/>
              <a:latin typeface="+mn-lt"/>
              <a:ea typeface="+mn-ea"/>
              <a:cs typeface="+mn-cs"/>
            </a:rPr>
            <a:t>se deben calcular en relación al monto del subsidio total solicitado a ANID.</a:t>
          </a:r>
          <a:r>
            <a:rPr lang="es-CL">
              <a:solidFill>
                <a:schemeClr val="tx1"/>
              </a:solidFill>
            </a:rPr>
            <a:t> </a:t>
          </a:r>
          <a:endParaRPr lang="es-CL" sz="1100">
            <a:solidFill>
              <a:schemeClr val="tx1"/>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5"/>
  <sheetViews>
    <sheetView workbookViewId="0"/>
  </sheetViews>
  <sheetFormatPr defaultColWidth="11.42578125" defaultRowHeight="12.75"/>
  <cols>
    <col min="1" max="1" width="31.42578125" style="2" customWidth="1"/>
    <col min="2" max="3" width="27.42578125" style="2" customWidth="1"/>
    <col min="4" max="4" width="14.42578125" style="2" customWidth="1"/>
    <col min="5" max="16384" width="11.42578125" style="2"/>
  </cols>
  <sheetData>
    <row r="2" spans="1:10">
      <c r="A2" s="3" t="s">
        <v>0</v>
      </c>
      <c r="B2" s="2" t="s">
        <v>1</v>
      </c>
    </row>
    <row r="3" spans="1:10">
      <c r="A3" s="3" t="s">
        <v>2</v>
      </c>
      <c r="B3" s="2" t="s">
        <v>3</v>
      </c>
      <c r="C3" s="3"/>
      <c r="D3" s="3"/>
    </row>
    <row r="4" spans="1:10" ht="13.5" thickBot="1"/>
    <row r="5" spans="1:10">
      <c r="A5" s="35" t="s">
        <v>4</v>
      </c>
      <c r="B5" s="39" t="s">
        <v>5</v>
      </c>
      <c r="D5" s="58" t="s">
        <v>6</v>
      </c>
      <c r="E5" s="59"/>
      <c r="F5" s="60"/>
    </row>
    <row r="6" spans="1:10">
      <c r="A6" s="33" t="s">
        <v>7</v>
      </c>
      <c r="B6" s="33"/>
      <c r="D6" s="61"/>
      <c r="E6" s="62"/>
      <c r="F6" s="63"/>
    </row>
    <row r="7" spans="1:10">
      <c r="A7" s="33" t="s">
        <v>8</v>
      </c>
      <c r="B7" s="33"/>
      <c r="D7" s="61"/>
      <c r="E7" s="62"/>
      <c r="F7" s="63"/>
    </row>
    <row r="8" spans="1:10" ht="13.5" thickBot="1">
      <c r="A8" s="34" t="s">
        <v>9</v>
      </c>
      <c r="B8" s="33"/>
      <c r="D8" s="64"/>
      <c r="E8" s="65"/>
      <c r="F8" s="66"/>
      <c r="G8" s="43"/>
      <c r="H8" s="43"/>
      <c r="I8" s="43"/>
      <c r="J8" s="43"/>
    </row>
    <row r="9" spans="1:10">
      <c r="A9" s="34" t="s">
        <v>10</v>
      </c>
      <c r="B9" s="33"/>
      <c r="E9" s="37"/>
      <c r="F9" s="37"/>
      <c r="G9" s="37"/>
      <c r="H9" s="37"/>
      <c r="I9" s="37"/>
      <c r="J9" s="37"/>
    </row>
    <row r="10" spans="1:10">
      <c r="A10" s="33" t="s">
        <v>11</v>
      </c>
      <c r="B10" s="33"/>
    </row>
    <row r="11" spans="1:10" ht="13.5" thickBot="1"/>
    <row r="12" spans="1:10">
      <c r="A12" s="35" t="s">
        <v>12</v>
      </c>
      <c r="B12" s="39" t="s">
        <v>13</v>
      </c>
      <c r="C12" s="39" t="s">
        <v>14</v>
      </c>
      <c r="E12" s="67" t="s">
        <v>15</v>
      </c>
      <c r="F12" s="68"/>
      <c r="G12" s="68"/>
      <c r="H12" s="68"/>
      <c r="I12" s="68"/>
      <c r="J12" s="69"/>
    </row>
    <row r="13" spans="1:10" ht="12.75" customHeight="1">
      <c r="A13" s="33" t="s">
        <v>16</v>
      </c>
      <c r="B13" s="38">
        <v>0</v>
      </c>
      <c r="C13" s="36">
        <f>'DETALLE GASTOS'!B92</f>
        <v>0</v>
      </c>
      <c r="D13" s="44" t="str">
        <f>IF(B13=C13,"Validado","Error")</f>
        <v>Validado</v>
      </c>
      <c r="E13" s="70"/>
      <c r="F13" s="71"/>
      <c r="G13" s="71"/>
      <c r="H13" s="71"/>
      <c r="I13" s="71"/>
      <c r="J13" s="72"/>
    </row>
    <row r="14" spans="1:10" ht="13.5" thickBot="1">
      <c r="A14" s="33" t="s">
        <v>17</v>
      </c>
      <c r="B14" s="38">
        <v>0</v>
      </c>
      <c r="C14" s="36">
        <f>'DETALLE GASTOS'!C92+'DETALLE GASTOS'!D92</f>
        <v>0</v>
      </c>
      <c r="D14" s="44" t="str">
        <f>IF(B14=C14,"Validado","Error")</f>
        <v>Validado</v>
      </c>
      <c r="E14" s="73"/>
      <c r="F14" s="74"/>
      <c r="G14" s="74"/>
      <c r="H14" s="74"/>
      <c r="I14" s="74"/>
      <c r="J14" s="75"/>
    </row>
    <row r="15" spans="1:10">
      <c r="B15" s="31"/>
    </row>
  </sheetData>
  <mergeCells count="2">
    <mergeCell ref="D5:F8"/>
    <mergeCell ref="E12:J14"/>
  </mergeCells>
  <conditionalFormatting sqref="D13:D14">
    <cfRule type="cellIs" dxfId="37" priority="1" operator="equal">
      <formula>"Error"</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1"/>
  <sheetViews>
    <sheetView tabSelected="1" topLeftCell="A81" workbookViewId="0">
      <selection activeCell="C91" sqref="C91"/>
    </sheetView>
  </sheetViews>
  <sheetFormatPr defaultColWidth="11.42578125" defaultRowHeight="12.75"/>
  <cols>
    <col min="1" max="1" width="17" style="26" customWidth="1"/>
    <col min="2" max="2" width="11.5703125" style="26" customWidth="1"/>
    <col min="3" max="3" width="14.85546875" style="26" customWidth="1"/>
    <col min="4" max="4" width="12" style="26" customWidth="1"/>
    <col min="5" max="5" width="11.85546875" style="26" customWidth="1"/>
    <col min="6" max="6" width="13.42578125" style="26" customWidth="1"/>
    <col min="7" max="8" width="11.42578125" style="26" bestFit="1" customWidth="1"/>
    <col min="9" max="9" width="11.7109375" style="26" bestFit="1" customWidth="1"/>
    <col min="10" max="10" width="12.7109375" style="26" customWidth="1"/>
    <col min="11" max="11" width="12.5703125" style="26" customWidth="1"/>
    <col min="12" max="12" width="11.7109375" style="26" bestFit="1" customWidth="1"/>
    <col min="13" max="13" width="11.5703125" style="26" customWidth="1"/>
    <col min="14" max="16" width="10.42578125" style="26" bestFit="1" customWidth="1"/>
    <col min="17" max="17" width="14.85546875" style="26" bestFit="1" customWidth="1"/>
    <col min="18" max="16384" width="11.42578125" style="26"/>
  </cols>
  <sheetData>
    <row r="1" spans="1:13" ht="13.5" thickBot="1">
      <c r="A1" s="58" t="s">
        <v>6</v>
      </c>
      <c r="B1" s="59"/>
      <c r="C1" s="60"/>
      <c r="E1" s="80" t="s">
        <v>18</v>
      </c>
      <c r="F1" s="81"/>
      <c r="G1" s="80" t="s">
        <v>19</v>
      </c>
      <c r="H1" s="82"/>
      <c r="I1" s="83"/>
    </row>
    <row r="2" spans="1:13">
      <c r="A2" s="61"/>
      <c r="B2" s="62"/>
      <c r="C2" s="63"/>
      <c r="E2" s="101" t="s">
        <v>20</v>
      </c>
      <c r="F2" s="102"/>
      <c r="G2" s="84" t="s">
        <v>21</v>
      </c>
      <c r="H2" s="85"/>
      <c r="I2" s="86"/>
    </row>
    <row r="3" spans="1:13">
      <c r="A3" s="61"/>
      <c r="B3" s="62"/>
      <c r="C3" s="63"/>
      <c r="E3" s="103" t="s">
        <v>22</v>
      </c>
      <c r="F3" s="104"/>
      <c r="G3" s="87" t="s">
        <v>21</v>
      </c>
      <c r="H3" s="88"/>
      <c r="I3" s="89"/>
    </row>
    <row r="4" spans="1:13" ht="13.5" thickBot="1">
      <c r="A4" s="64"/>
      <c r="B4" s="65"/>
      <c r="C4" s="66"/>
      <c r="E4" s="105" t="s">
        <v>23</v>
      </c>
      <c r="F4" s="106"/>
      <c r="G4" s="90" t="s">
        <v>21</v>
      </c>
      <c r="H4" s="91"/>
      <c r="I4" s="92"/>
    </row>
    <row r="5" spans="1:13" ht="13.5" thickBot="1"/>
    <row r="6" spans="1:13" ht="13.5" thickBot="1">
      <c r="A6" s="95" t="s">
        <v>24</v>
      </c>
      <c r="B6" s="96"/>
      <c r="C6" s="96"/>
      <c r="D6" s="96"/>
      <c r="E6" s="96"/>
      <c r="F6" s="97"/>
    </row>
    <row r="7" spans="1:13">
      <c r="H7" s="76" t="s">
        <v>25</v>
      </c>
      <c r="I7" s="77"/>
      <c r="J7" s="78"/>
    </row>
    <row r="8" spans="1:13" s="28" customFormat="1" ht="51">
      <c r="A8" s="27" t="s">
        <v>19</v>
      </c>
      <c r="B8" s="27" t="s">
        <v>18</v>
      </c>
      <c r="C8" s="27" t="s">
        <v>26</v>
      </c>
      <c r="D8" s="27" t="s">
        <v>27</v>
      </c>
      <c r="E8" s="27" t="s">
        <v>28</v>
      </c>
      <c r="F8" s="27" t="s">
        <v>29</v>
      </c>
      <c r="G8" s="40" t="s">
        <v>30</v>
      </c>
      <c r="H8" s="30" t="s">
        <v>31</v>
      </c>
      <c r="I8" s="30" t="s">
        <v>32</v>
      </c>
      <c r="J8" s="30" t="s">
        <v>33</v>
      </c>
      <c r="K8" s="27" t="s">
        <v>34</v>
      </c>
      <c r="L8" s="27" t="s">
        <v>35</v>
      </c>
    </row>
    <row r="9" spans="1:13">
      <c r="A9" s="29" t="s">
        <v>36</v>
      </c>
      <c r="B9" s="29" t="s">
        <v>36</v>
      </c>
      <c r="C9" s="29" t="s">
        <v>36</v>
      </c>
      <c r="D9" s="29">
        <v>0</v>
      </c>
      <c r="E9" s="29">
        <v>0</v>
      </c>
      <c r="F9" s="29">
        <v>0</v>
      </c>
      <c r="G9" s="29">
        <f>E9*F9</f>
        <v>0</v>
      </c>
      <c r="H9" s="29">
        <v>0</v>
      </c>
      <c r="I9" s="29">
        <v>0</v>
      </c>
      <c r="J9" s="29">
        <v>0</v>
      </c>
      <c r="K9" s="29">
        <f>SUM(H9:J9)</f>
        <v>0</v>
      </c>
      <c r="L9" s="26" t="str">
        <f>IF(G9=K9,"Validado","COSTO TOTAL debe ser igual a TOTAL")</f>
        <v>Validado</v>
      </c>
    </row>
    <row r="10" spans="1:13">
      <c r="A10" s="29" t="s">
        <v>36</v>
      </c>
      <c r="B10" s="29" t="s">
        <v>36</v>
      </c>
      <c r="C10" s="29" t="s">
        <v>36</v>
      </c>
      <c r="D10" s="29">
        <v>0</v>
      </c>
      <c r="E10" s="29">
        <v>0</v>
      </c>
      <c r="F10" s="29">
        <v>0</v>
      </c>
      <c r="G10" s="29">
        <f t="shared" ref="G10:G12" si="0">E10*F10</f>
        <v>0</v>
      </c>
      <c r="H10" s="29">
        <v>0</v>
      </c>
      <c r="I10" s="29">
        <v>0</v>
      </c>
      <c r="J10" s="29">
        <v>0</v>
      </c>
      <c r="K10" s="29">
        <f t="shared" ref="K10:K12" si="1">SUM(H10:J10)</f>
        <v>0</v>
      </c>
      <c r="L10" s="26" t="str">
        <f t="shared" ref="L10:L12" si="2">IF(G10=K10,"Validado","COSTO TOTAL debe ser igual a TOTAL")</f>
        <v>Validado</v>
      </c>
    </row>
    <row r="11" spans="1:13">
      <c r="A11" s="29" t="s">
        <v>36</v>
      </c>
      <c r="B11" s="29" t="s">
        <v>36</v>
      </c>
      <c r="C11" s="29" t="s">
        <v>36</v>
      </c>
      <c r="D11" s="29">
        <v>0</v>
      </c>
      <c r="E11" s="29">
        <v>0</v>
      </c>
      <c r="F11" s="29">
        <v>0</v>
      </c>
      <c r="G11" s="29">
        <f t="shared" si="0"/>
        <v>0</v>
      </c>
      <c r="H11" s="29">
        <v>0</v>
      </c>
      <c r="I11" s="29">
        <v>0</v>
      </c>
      <c r="J11" s="29">
        <v>0</v>
      </c>
      <c r="K11" s="29">
        <f t="shared" si="1"/>
        <v>0</v>
      </c>
      <c r="L11" s="26" t="str">
        <f t="shared" si="2"/>
        <v>Validado</v>
      </c>
    </row>
    <row r="12" spans="1:13">
      <c r="A12" s="29" t="s">
        <v>36</v>
      </c>
      <c r="B12" s="29" t="s">
        <v>36</v>
      </c>
      <c r="C12" s="29" t="s">
        <v>36</v>
      </c>
      <c r="D12" s="29">
        <v>0</v>
      </c>
      <c r="E12" s="29">
        <v>0</v>
      </c>
      <c r="F12" s="29">
        <v>0</v>
      </c>
      <c r="G12" s="29">
        <f t="shared" si="0"/>
        <v>0</v>
      </c>
      <c r="H12" s="29">
        <v>0</v>
      </c>
      <c r="I12" s="29">
        <v>0</v>
      </c>
      <c r="J12" s="29">
        <v>0</v>
      </c>
      <c r="K12" s="29">
        <f t="shared" si="1"/>
        <v>0</v>
      </c>
      <c r="L12" s="26" t="str">
        <f t="shared" si="2"/>
        <v>Validado</v>
      </c>
    </row>
    <row r="13" spans="1:13">
      <c r="G13" s="29">
        <f>SUM(G9:G12)</f>
        <v>0</v>
      </c>
      <c r="H13" s="29">
        <f t="shared" ref="H13:J13" si="3">SUM(H9:H12)</f>
        <v>0</v>
      </c>
      <c r="I13" s="29">
        <f t="shared" si="3"/>
        <v>0</v>
      </c>
      <c r="J13" s="29">
        <f t="shared" si="3"/>
        <v>0</v>
      </c>
      <c r="K13" s="29">
        <f>SUM(K9:K12)</f>
        <v>0</v>
      </c>
      <c r="L13" s="26" t="str">
        <f>IF(G13=K13,"Validado","COSTO TOTAL debe ser igual a TOTAL")</f>
        <v>Validado</v>
      </c>
    </row>
    <row r="14" spans="1:13" ht="13.5" thickBot="1"/>
    <row r="15" spans="1:13">
      <c r="A15" s="95" t="s">
        <v>37</v>
      </c>
      <c r="B15" s="96"/>
      <c r="C15" s="96"/>
      <c r="D15" s="96"/>
      <c r="E15" s="96"/>
      <c r="F15" s="97"/>
    </row>
    <row r="16" spans="1:13">
      <c r="K16" s="76" t="s">
        <v>25</v>
      </c>
      <c r="L16" s="77"/>
      <c r="M16" s="78"/>
    </row>
    <row r="17" spans="1:17" s="28" customFormat="1" ht="63.75">
      <c r="A17" s="27" t="s">
        <v>19</v>
      </c>
      <c r="B17" s="27" t="s">
        <v>18</v>
      </c>
      <c r="C17" s="27" t="s">
        <v>26</v>
      </c>
      <c r="D17" s="27" t="s">
        <v>38</v>
      </c>
      <c r="E17" s="27" t="s">
        <v>39</v>
      </c>
      <c r="F17" s="27" t="s">
        <v>40</v>
      </c>
      <c r="G17" s="27" t="s">
        <v>41</v>
      </c>
      <c r="H17" s="27" t="s">
        <v>42</v>
      </c>
      <c r="I17" s="27" t="s">
        <v>29</v>
      </c>
      <c r="J17" s="40" t="s">
        <v>30</v>
      </c>
      <c r="K17" s="30" t="s">
        <v>31</v>
      </c>
      <c r="L17" s="30" t="s">
        <v>32</v>
      </c>
      <c r="M17" s="30" t="s">
        <v>33</v>
      </c>
      <c r="N17" s="27" t="s">
        <v>34</v>
      </c>
      <c r="O17" s="27" t="s">
        <v>35</v>
      </c>
    </row>
    <row r="18" spans="1:17">
      <c r="A18" s="29" t="s">
        <v>36</v>
      </c>
      <c r="B18" s="29" t="s">
        <v>36</v>
      </c>
      <c r="C18" s="29" t="s">
        <v>36</v>
      </c>
      <c r="D18" s="29">
        <v>90</v>
      </c>
      <c r="E18" s="29">
        <v>0</v>
      </c>
      <c r="F18" s="29">
        <f>D18*E18</f>
        <v>0</v>
      </c>
      <c r="G18" s="29">
        <v>0</v>
      </c>
      <c r="H18" s="29">
        <v>0</v>
      </c>
      <c r="I18" s="29">
        <v>0</v>
      </c>
      <c r="J18" s="29">
        <f>(G18*I18)+(H18*I18)</f>
        <v>0</v>
      </c>
      <c r="K18" s="29">
        <v>0</v>
      </c>
      <c r="L18" s="29">
        <v>0</v>
      </c>
      <c r="M18" s="29">
        <v>0</v>
      </c>
      <c r="N18" s="29">
        <f>SUM(K18:M18)</f>
        <v>0</v>
      </c>
      <c r="O18" s="26" t="str">
        <f>IF(AND(F18&lt;=2500000,G18+H18=F18,J18=N18),"Validado","Verificar restricciones")</f>
        <v>Validado</v>
      </c>
    </row>
    <row r="19" spans="1:17">
      <c r="A19" s="29" t="s">
        <v>36</v>
      </c>
      <c r="B19" s="29" t="s">
        <v>36</v>
      </c>
      <c r="C19" s="29" t="s">
        <v>36</v>
      </c>
      <c r="D19" s="29">
        <v>90</v>
      </c>
      <c r="E19" s="29">
        <v>0</v>
      </c>
      <c r="F19" s="29">
        <f t="shared" ref="F19:F21" si="4">D19*E19</f>
        <v>0</v>
      </c>
      <c r="G19" s="29">
        <v>0</v>
      </c>
      <c r="H19" s="29">
        <v>0</v>
      </c>
      <c r="I19" s="29">
        <v>0</v>
      </c>
      <c r="J19" s="29">
        <f t="shared" ref="J19:J21" si="5">(G19*I19)+(H19*I19)</f>
        <v>0</v>
      </c>
      <c r="K19" s="29">
        <v>0</v>
      </c>
      <c r="L19" s="29">
        <v>0</v>
      </c>
      <c r="M19" s="29">
        <v>0</v>
      </c>
      <c r="N19" s="29">
        <f t="shared" ref="N19:N21" si="6">SUM(K19:M19)</f>
        <v>0</v>
      </c>
      <c r="O19" s="26" t="str">
        <f t="shared" ref="O19:O21" si="7">IF(AND(F19&lt;=2500000,G19+H19=F19,J19=N19),"Validado","Verificar restricciones")</f>
        <v>Validado</v>
      </c>
    </row>
    <row r="20" spans="1:17">
      <c r="A20" s="29" t="s">
        <v>36</v>
      </c>
      <c r="B20" s="29" t="s">
        <v>36</v>
      </c>
      <c r="C20" s="29" t="s">
        <v>36</v>
      </c>
      <c r="D20" s="29">
        <v>90</v>
      </c>
      <c r="E20" s="29">
        <v>0</v>
      </c>
      <c r="F20" s="29">
        <f t="shared" si="4"/>
        <v>0</v>
      </c>
      <c r="G20" s="29">
        <v>0</v>
      </c>
      <c r="H20" s="29">
        <v>0</v>
      </c>
      <c r="I20" s="29">
        <v>0</v>
      </c>
      <c r="J20" s="29">
        <f t="shared" si="5"/>
        <v>0</v>
      </c>
      <c r="K20" s="29">
        <v>0</v>
      </c>
      <c r="L20" s="29">
        <v>0</v>
      </c>
      <c r="M20" s="29">
        <v>0</v>
      </c>
      <c r="N20" s="29">
        <f t="shared" si="6"/>
        <v>0</v>
      </c>
      <c r="O20" s="26" t="str">
        <f t="shared" si="7"/>
        <v>Validado</v>
      </c>
    </row>
    <row r="21" spans="1:17">
      <c r="A21" s="29" t="s">
        <v>36</v>
      </c>
      <c r="B21" s="29" t="s">
        <v>36</v>
      </c>
      <c r="C21" s="29" t="s">
        <v>36</v>
      </c>
      <c r="D21" s="29">
        <v>90</v>
      </c>
      <c r="E21" s="29">
        <v>0</v>
      </c>
      <c r="F21" s="29">
        <f t="shared" si="4"/>
        <v>0</v>
      </c>
      <c r="G21" s="29">
        <v>0</v>
      </c>
      <c r="H21" s="29">
        <v>0</v>
      </c>
      <c r="I21" s="29">
        <v>0</v>
      </c>
      <c r="J21" s="29">
        <f t="shared" si="5"/>
        <v>0</v>
      </c>
      <c r="K21" s="29">
        <v>0</v>
      </c>
      <c r="L21" s="29">
        <v>0</v>
      </c>
      <c r="M21" s="29">
        <v>0</v>
      </c>
      <c r="N21" s="29">
        <f t="shared" si="6"/>
        <v>0</v>
      </c>
      <c r="O21" s="26" t="str">
        <f t="shared" si="7"/>
        <v>Validado</v>
      </c>
    </row>
    <row r="22" spans="1:17">
      <c r="J22" s="29">
        <f>SUM(J18:J21)</f>
        <v>0</v>
      </c>
      <c r="K22" s="29">
        <f t="shared" ref="K22:M22" si="8">SUM(K18:K21)</f>
        <v>0</v>
      </c>
      <c r="L22" s="29">
        <f t="shared" si="8"/>
        <v>0</v>
      </c>
      <c r="M22" s="29">
        <f t="shared" si="8"/>
        <v>0</v>
      </c>
      <c r="N22" s="29">
        <f>SUM(N18:N21)</f>
        <v>0</v>
      </c>
      <c r="O22" s="26" t="str">
        <f>IF(J22=N22,"Validado","COSTO TOTAL debe ser igual a TOTAL")</f>
        <v>Validado</v>
      </c>
    </row>
    <row r="23" spans="1:17" ht="13.5" thickBot="1"/>
    <row r="24" spans="1:17" ht="13.5" thickBot="1">
      <c r="A24" s="95" t="s">
        <v>43</v>
      </c>
      <c r="B24" s="96"/>
      <c r="C24" s="96"/>
      <c r="D24" s="96"/>
      <c r="E24" s="96"/>
      <c r="F24" s="97"/>
    </row>
    <row r="25" spans="1:17">
      <c r="I25" s="76" t="s">
        <v>25</v>
      </c>
      <c r="J25" s="77"/>
      <c r="K25" s="78"/>
    </row>
    <row r="26" spans="1:17" s="28" customFormat="1" ht="63.75">
      <c r="A26" s="27" t="s">
        <v>19</v>
      </c>
      <c r="B26" s="27" t="s">
        <v>18</v>
      </c>
      <c r="C26" s="27" t="s">
        <v>26</v>
      </c>
      <c r="D26" s="27" t="s">
        <v>44</v>
      </c>
      <c r="E26" s="27" t="s">
        <v>41</v>
      </c>
      <c r="F26" s="27" t="s">
        <v>42</v>
      </c>
      <c r="G26" s="27" t="s">
        <v>29</v>
      </c>
      <c r="H26" s="40" t="s">
        <v>30</v>
      </c>
      <c r="I26" s="30" t="s">
        <v>31</v>
      </c>
      <c r="J26" s="30" t="s">
        <v>32</v>
      </c>
      <c r="K26" s="30" t="s">
        <v>33</v>
      </c>
      <c r="L26" s="27" t="s">
        <v>34</v>
      </c>
      <c r="M26" s="27" t="s">
        <v>35</v>
      </c>
    </row>
    <row r="27" spans="1:17">
      <c r="A27" s="29" t="s">
        <v>36</v>
      </c>
      <c r="B27" s="29" t="s">
        <v>36</v>
      </c>
      <c r="C27" s="29" t="s">
        <v>36</v>
      </c>
      <c r="D27" s="29">
        <v>36</v>
      </c>
      <c r="E27" s="29">
        <v>0</v>
      </c>
      <c r="F27" s="29">
        <v>0</v>
      </c>
      <c r="G27" s="29">
        <v>0</v>
      </c>
      <c r="H27" s="29">
        <f>(E27+F27)*G27</f>
        <v>0</v>
      </c>
      <c r="I27" s="29">
        <f>E27*G27</f>
        <v>0</v>
      </c>
      <c r="J27" s="29">
        <v>0</v>
      </c>
      <c r="K27" s="29">
        <v>0</v>
      </c>
      <c r="L27" s="29">
        <f>SUM(I27:K27)</f>
        <v>0</v>
      </c>
      <c r="M27" s="26" t="str">
        <f>IF(AND(D27&gt;=36,E27&lt;=500000,F27&gt;=E27,H27=L27),"Validado","Verificar restricciones")</f>
        <v>Validado</v>
      </c>
      <c r="Q27" s="28"/>
    </row>
    <row r="28" spans="1:17">
      <c r="A28" s="29" t="s">
        <v>36</v>
      </c>
      <c r="B28" s="29" t="s">
        <v>36</v>
      </c>
      <c r="C28" s="29" t="s">
        <v>36</v>
      </c>
      <c r="D28" s="29">
        <v>36</v>
      </c>
      <c r="E28" s="29">
        <v>0</v>
      </c>
      <c r="F28" s="29">
        <v>0</v>
      </c>
      <c r="G28" s="29">
        <v>0</v>
      </c>
      <c r="H28" s="29">
        <f t="shared" ref="H28:H30" si="9">(E28+F28)*G28</f>
        <v>0</v>
      </c>
      <c r="I28" s="29">
        <f t="shared" ref="I28:I30" si="10">E28*G28</f>
        <v>0</v>
      </c>
      <c r="J28" s="29">
        <v>0</v>
      </c>
      <c r="K28" s="29">
        <v>0</v>
      </c>
      <c r="L28" s="29">
        <f t="shared" ref="L28:L30" si="11">SUM(I28:K28)</f>
        <v>0</v>
      </c>
      <c r="M28" s="26" t="str">
        <f t="shared" ref="M28:M30" si="12">IF(AND(D28&gt;=36,E28&lt;=500000,F28&gt;=E28,H28=L28),"Validado","Verificar restricciones")</f>
        <v>Validado</v>
      </c>
      <c r="Q28" s="28"/>
    </row>
    <row r="29" spans="1:17">
      <c r="A29" s="29" t="s">
        <v>36</v>
      </c>
      <c r="B29" s="29" t="s">
        <v>36</v>
      </c>
      <c r="C29" s="29" t="s">
        <v>36</v>
      </c>
      <c r="D29" s="29">
        <v>36</v>
      </c>
      <c r="E29" s="29">
        <v>0</v>
      </c>
      <c r="F29" s="29">
        <v>0</v>
      </c>
      <c r="G29" s="29">
        <v>0</v>
      </c>
      <c r="H29" s="29">
        <f t="shared" si="9"/>
        <v>0</v>
      </c>
      <c r="I29" s="29">
        <f t="shared" si="10"/>
        <v>0</v>
      </c>
      <c r="J29" s="29">
        <v>0</v>
      </c>
      <c r="K29" s="29">
        <v>0</v>
      </c>
      <c r="L29" s="29">
        <f t="shared" si="11"/>
        <v>0</v>
      </c>
      <c r="M29" s="26" t="str">
        <f t="shared" si="12"/>
        <v>Validado</v>
      </c>
      <c r="Q29" s="28"/>
    </row>
    <row r="30" spans="1:17">
      <c r="A30" s="29" t="s">
        <v>36</v>
      </c>
      <c r="B30" s="29" t="s">
        <v>36</v>
      </c>
      <c r="C30" s="29" t="s">
        <v>36</v>
      </c>
      <c r="D30" s="29">
        <v>36</v>
      </c>
      <c r="E30" s="29">
        <v>0</v>
      </c>
      <c r="F30" s="29">
        <v>0</v>
      </c>
      <c r="G30" s="29">
        <v>0</v>
      </c>
      <c r="H30" s="29">
        <f t="shared" si="9"/>
        <v>0</v>
      </c>
      <c r="I30" s="29">
        <f t="shared" si="10"/>
        <v>0</v>
      </c>
      <c r="J30" s="29">
        <v>0</v>
      </c>
      <c r="K30" s="29">
        <v>0</v>
      </c>
      <c r="L30" s="29">
        <f t="shared" si="11"/>
        <v>0</v>
      </c>
      <c r="M30" s="26" t="str">
        <f t="shared" si="12"/>
        <v>Validado</v>
      </c>
      <c r="Q30" s="28"/>
    </row>
    <row r="31" spans="1:17">
      <c r="H31" s="29">
        <f>SUM(H27:H30)</f>
        <v>0</v>
      </c>
      <c r="I31" s="29">
        <f>SUM(I27:I30)</f>
        <v>0</v>
      </c>
      <c r="J31" s="29">
        <f t="shared" ref="J31:K31" si="13">SUM(J27:J30)</f>
        <v>0</v>
      </c>
      <c r="K31" s="29">
        <f t="shared" si="13"/>
        <v>0</v>
      </c>
      <c r="L31" s="29">
        <f>SUM(L27:L30)</f>
        <v>0</v>
      </c>
      <c r="M31" s="26" t="str">
        <f>IF(H31=L31,"Validado","COSTO TOTAL debe ser igual a TOTAL")</f>
        <v>Validado</v>
      </c>
      <c r="Q31" s="28"/>
    </row>
    <row r="32" spans="1:17" ht="13.5" thickBot="1">
      <c r="Q32" s="28"/>
    </row>
    <row r="33" spans="1:17" ht="13.5" thickBot="1">
      <c r="A33" s="95" t="s">
        <v>45</v>
      </c>
      <c r="B33" s="96"/>
      <c r="C33" s="96"/>
      <c r="D33" s="96"/>
      <c r="E33" s="96"/>
      <c r="F33" s="97"/>
    </row>
    <row r="34" spans="1:17">
      <c r="I34" s="76" t="s">
        <v>25</v>
      </c>
      <c r="J34" s="77"/>
      <c r="K34" s="78"/>
    </row>
    <row r="35" spans="1:17" s="28" customFormat="1" ht="51">
      <c r="A35" s="27" t="s">
        <v>19</v>
      </c>
      <c r="B35" s="27" t="s">
        <v>18</v>
      </c>
      <c r="C35" s="27" t="s">
        <v>26</v>
      </c>
      <c r="D35" s="27" t="s">
        <v>27</v>
      </c>
      <c r="E35" s="27" t="s">
        <v>39</v>
      </c>
      <c r="F35" s="27" t="s">
        <v>28</v>
      </c>
      <c r="G35" s="27" t="s">
        <v>29</v>
      </c>
      <c r="H35" s="40" t="s">
        <v>30</v>
      </c>
      <c r="I35" s="30" t="s">
        <v>31</v>
      </c>
      <c r="J35" s="30" t="s">
        <v>32</v>
      </c>
      <c r="K35" s="30" t="s">
        <v>33</v>
      </c>
      <c r="L35" s="27" t="s">
        <v>34</v>
      </c>
      <c r="M35" s="27" t="s">
        <v>35</v>
      </c>
    </row>
    <row r="36" spans="1:17">
      <c r="A36" s="29" t="s">
        <v>36</v>
      </c>
      <c r="B36" s="29" t="s">
        <v>36</v>
      </c>
      <c r="C36" s="29" t="s">
        <v>36</v>
      </c>
      <c r="D36" s="29">
        <v>0</v>
      </c>
      <c r="E36" s="29">
        <v>0</v>
      </c>
      <c r="F36" s="29">
        <f>D36*E36</f>
        <v>0</v>
      </c>
      <c r="G36" s="29">
        <v>0</v>
      </c>
      <c r="H36" s="29">
        <f>F36*G36</f>
        <v>0</v>
      </c>
      <c r="I36" s="42" t="s">
        <v>46</v>
      </c>
      <c r="J36" s="46">
        <v>0</v>
      </c>
      <c r="K36" s="46">
        <v>0</v>
      </c>
      <c r="L36" s="29">
        <f>SUM(J36:K36)</f>
        <v>0</v>
      </c>
      <c r="M36" s="26" t="str">
        <f t="shared" ref="M36:M40" si="14">IF(H36=L36,"Validado","COSTO TOTAL debe ser igual a TOTAL")</f>
        <v>Validado</v>
      </c>
    </row>
    <row r="37" spans="1:17">
      <c r="A37" s="29" t="s">
        <v>36</v>
      </c>
      <c r="B37" s="29" t="s">
        <v>36</v>
      </c>
      <c r="C37" s="29" t="s">
        <v>36</v>
      </c>
      <c r="D37" s="29">
        <v>0</v>
      </c>
      <c r="E37" s="29">
        <v>0</v>
      </c>
      <c r="F37" s="29">
        <f t="shared" ref="F37:F39" si="15">D37*E37</f>
        <v>0</v>
      </c>
      <c r="G37" s="29">
        <v>0</v>
      </c>
      <c r="H37" s="29">
        <f t="shared" ref="H37:H39" si="16">F37*G37</f>
        <v>0</v>
      </c>
      <c r="I37" s="42" t="s">
        <v>46</v>
      </c>
      <c r="J37" s="46">
        <v>0</v>
      </c>
      <c r="K37" s="46">
        <v>0</v>
      </c>
      <c r="L37" s="29">
        <f t="shared" ref="L37:L39" si="17">SUM(J37:K37)</f>
        <v>0</v>
      </c>
      <c r="M37" s="26" t="str">
        <f t="shared" si="14"/>
        <v>Validado</v>
      </c>
    </row>
    <row r="38" spans="1:17">
      <c r="A38" s="29" t="s">
        <v>36</v>
      </c>
      <c r="B38" s="29" t="s">
        <v>36</v>
      </c>
      <c r="C38" s="29" t="s">
        <v>36</v>
      </c>
      <c r="D38" s="29">
        <v>0</v>
      </c>
      <c r="E38" s="29">
        <v>0</v>
      </c>
      <c r="F38" s="29">
        <f t="shared" si="15"/>
        <v>0</v>
      </c>
      <c r="G38" s="29">
        <v>0</v>
      </c>
      <c r="H38" s="29">
        <f t="shared" si="16"/>
        <v>0</v>
      </c>
      <c r="I38" s="42" t="s">
        <v>46</v>
      </c>
      <c r="J38" s="46">
        <v>0</v>
      </c>
      <c r="K38" s="46">
        <v>0</v>
      </c>
      <c r="L38" s="29">
        <f t="shared" si="17"/>
        <v>0</v>
      </c>
      <c r="M38" s="26" t="str">
        <f t="shared" si="14"/>
        <v>Validado</v>
      </c>
    </row>
    <row r="39" spans="1:17">
      <c r="A39" s="29" t="s">
        <v>36</v>
      </c>
      <c r="B39" s="29" t="s">
        <v>36</v>
      </c>
      <c r="C39" s="29" t="s">
        <v>36</v>
      </c>
      <c r="D39" s="29">
        <v>0</v>
      </c>
      <c r="E39" s="29">
        <v>0</v>
      </c>
      <c r="F39" s="29">
        <f t="shared" si="15"/>
        <v>0</v>
      </c>
      <c r="G39" s="29">
        <v>0</v>
      </c>
      <c r="H39" s="29">
        <f t="shared" si="16"/>
        <v>0</v>
      </c>
      <c r="I39" s="42" t="s">
        <v>46</v>
      </c>
      <c r="J39" s="46">
        <v>0</v>
      </c>
      <c r="K39" s="46">
        <v>0</v>
      </c>
      <c r="L39" s="29">
        <f t="shared" si="17"/>
        <v>0</v>
      </c>
      <c r="M39" s="26" t="str">
        <f t="shared" si="14"/>
        <v>Validado</v>
      </c>
    </row>
    <row r="40" spans="1:17">
      <c r="H40" s="29">
        <f>SUM(H36:H39)</f>
        <v>0</v>
      </c>
      <c r="I40" s="42">
        <v>0</v>
      </c>
      <c r="J40" s="46">
        <f>SUM(J36:J39)</f>
        <v>0</v>
      </c>
      <c r="K40" s="46">
        <f>SUM(K36:K39)</f>
        <v>0</v>
      </c>
      <c r="L40" s="29">
        <f>SUM(L36:L39)</f>
        <v>0</v>
      </c>
      <c r="M40" s="26" t="str">
        <f t="shared" si="14"/>
        <v>Validado</v>
      </c>
    </row>
    <row r="41" spans="1:17" ht="13.5" thickBot="1">
      <c r="Q41" s="28"/>
    </row>
    <row r="42" spans="1:17" ht="13.5" thickBot="1">
      <c r="A42" s="95" t="s">
        <v>47</v>
      </c>
      <c r="B42" s="96"/>
      <c r="C42" s="96"/>
      <c r="D42" s="96"/>
      <c r="E42" s="96"/>
      <c r="F42" s="97"/>
    </row>
    <row r="43" spans="1:17">
      <c r="I43" s="76" t="s">
        <v>25</v>
      </c>
      <c r="J43" s="77"/>
      <c r="K43" s="78"/>
    </row>
    <row r="44" spans="1:17" s="28" customFormat="1" ht="38.25">
      <c r="A44" s="27" t="s">
        <v>19</v>
      </c>
      <c r="B44" s="27" t="s">
        <v>48</v>
      </c>
      <c r="C44" s="27" t="s">
        <v>49</v>
      </c>
      <c r="D44" s="27" t="s">
        <v>50</v>
      </c>
      <c r="E44" s="27" t="s">
        <v>51</v>
      </c>
      <c r="F44" s="27" t="s">
        <v>52</v>
      </c>
      <c r="G44" s="27" t="s">
        <v>53</v>
      </c>
      <c r="H44" s="40" t="s">
        <v>30</v>
      </c>
      <c r="I44" s="30" t="s">
        <v>31</v>
      </c>
      <c r="J44" s="30" t="s">
        <v>32</v>
      </c>
      <c r="K44" s="30" t="s">
        <v>33</v>
      </c>
      <c r="L44" s="27" t="s">
        <v>34</v>
      </c>
      <c r="M44" s="27" t="s">
        <v>35</v>
      </c>
    </row>
    <row r="45" spans="1:17">
      <c r="A45" s="29" t="s">
        <v>36</v>
      </c>
      <c r="B45" s="29" t="s">
        <v>36</v>
      </c>
      <c r="C45" s="29" t="s">
        <v>36</v>
      </c>
      <c r="D45" s="29" t="s">
        <v>36</v>
      </c>
      <c r="E45" s="29">
        <v>0</v>
      </c>
      <c r="F45" s="29">
        <v>0</v>
      </c>
      <c r="G45" s="29">
        <v>0</v>
      </c>
      <c r="H45" s="29">
        <f>E45*(F45+G45)</f>
        <v>0</v>
      </c>
      <c r="I45" s="29">
        <v>0</v>
      </c>
      <c r="J45" s="29">
        <v>0</v>
      </c>
      <c r="K45" s="29">
        <v>0</v>
      </c>
      <c r="L45" s="29">
        <f>SUM(I45:K45)</f>
        <v>0</v>
      </c>
      <c r="M45" s="26" t="str">
        <f t="shared" ref="M45:M49" si="18">IF(H45=L45,"Validado","COSTO TOTAL debe ser igual a TOTAL")</f>
        <v>Validado</v>
      </c>
    </row>
    <row r="46" spans="1:17">
      <c r="A46" s="29" t="s">
        <v>36</v>
      </c>
      <c r="B46" s="29" t="s">
        <v>36</v>
      </c>
      <c r="C46" s="29" t="s">
        <v>36</v>
      </c>
      <c r="D46" s="29" t="s">
        <v>36</v>
      </c>
      <c r="E46" s="29">
        <v>0</v>
      </c>
      <c r="F46" s="29">
        <v>0</v>
      </c>
      <c r="G46" s="29">
        <v>0</v>
      </c>
      <c r="H46" s="29">
        <f t="shared" ref="H46:H48" si="19">E46*(F46+G46)</f>
        <v>0</v>
      </c>
      <c r="I46" s="29">
        <v>0</v>
      </c>
      <c r="J46" s="29">
        <v>0</v>
      </c>
      <c r="K46" s="29">
        <v>0</v>
      </c>
      <c r="L46" s="29">
        <f t="shared" ref="L46:L48" si="20">SUM(I46:K46)</f>
        <v>0</v>
      </c>
      <c r="M46" s="26" t="str">
        <f t="shared" si="18"/>
        <v>Validado</v>
      </c>
    </row>
    <row r="47" spans="1:17">
      <c r="A47" s="29" t="s">
        <v>36</v>
      </c>
      <c r="B47" s="29" t="s">
        <v>36</v>
      </c>
      <c r="C47" s="29" t="s">
        <v>36</v>
      </c>
      <c r="D47" s="29" t="s">
        <v>36</v>
      </c>
      <c r="E47" s="29">
        <v>0</v>
      </c>
      <c r="F47" s="29">
        <v>0</v>
      </c>
      <c r="G47" s="29">
        <v>0</v>
      </c>
      <c r="H47" s="29">
        <f t="shared" si="19"/>
        <v>0</v>
      </c>
      <c r="I47" s="29">
        <v>0</v>
      </c>
      <c r="J47" s="29">
        <v>0</v>
      </c>
      <c r="K47" s="29">
        <v>0</v>
      </c>
      <c r="L47" s="29">
        <f t="shared" si="20"/>
        <v>0</v>
      </c>
      <c r="M47" s="26" t="str">
        <f t="shared" si="18"/>
        <v>Validado</v>
      </c>
    </row>
    <row r="48" spans="1:17">
      <c r="A48" s="29" t="s">
        <v>36</v>
      </c>
      <c r="B48" s="29" t="s">
        <v>36</v>
      </c>
      <c r="C48" s="29" t="s">
        <v>36</v>
      </c>
      <c r="D48" s="29" t="s">
        <v>36</v>
      </c>
      <c r="E48" s="29">
        <v>0</v>
      </c>
      <c r="F48" s="29">
        <v>0</v>
      </c>
      <c r="G48" s="29">
        <v>0</v>
      </c>
      <c r="H48" s="29">
        <f t="shared" si="19"/>
        <v>0</v>
      </c>
      <c r="I48" s="29">
        <v>0</v>
      </c>
      <c r="J48" s="29">
        <v>0</v>
      </c>
      <c r="K48" s="29">
        <v>0</v>
      </c>
      <c r="L48" s="29">
        <f t="shared" si="20"/>
        <v>0</v>
      </c>
      <c r="M48" s="26" t="str">
        <f t="shared" si="18"/>
        <v>Validado</v>
      </c>
    </row>
    <row r="49" spans="1:13">
      <c r="H49" s="29">
        <f>SUM(H45:H48)</f>
        <v>0</v>
      </c>
      <c r="I49" s="29">
        <f t="shared" ref="I49:K49" si="21">SUM(I45:I48)</f>
        <v>0</v>
      </c>
      <c r="J49" s="29">
        <f t="shared" si="21"/>
        <v>0</v>
      </c>
      <c r="K49" s="29">
        <f t="shared" si="21"/>
        <v>0</v>
      </c>
      <c r="L49" s="29">
        <f>SUM(L45:L48)</f>
        <v>0</v>
      </c>
      <c r="M49" s="26" t="str">
        <f t="shared" si="18"/>
        <v>Validado</v>
      </c>
    </row>
    <row r="50" spans="1:13" ht="13.5" thickBot="1"/>
    <row r="51" spans="1:13" ht="13.5" thickBot="1">
      <c r="A51" s="95" t="s">
        <v>54</v>
      </c>
      <c r="B51" s="96"/>
      <c r="C51" s="96"/>
      <c r="D51" s="96"/>
      <c r="E51" s="96"/>
      <c r="F51" s="97"/>
    </row>
    <row r="52" spans="1:13">
      <c r="I52" s="76" t="s">
        <v>25</v>
      </c>
      <c r="J52" s="77"/>
      <c r="K52" s="78"/>
    </row>
    <row r="53" spans="1:13" ht="38.25">
      <c r="A53" s="27" t="s">
        <v>19</v>
      </c>
      <c r="B53" s="27" t="s">
        <v>48</v>
      </c>
      <c r="C53" s="27" t="s">
        <v>49</v>
      </c>
      <c r="D53" s="27" t="s">
        <v>50</v>
      </c>
      <c r="E53" s="27" t="s">
        <v>51</v>
      </c>
      <c r="F53" s="27" t="s">
        <v>55</v>
      </c>
      <c r="G53" s="27" t="s">
        <v>56</v>
      </c>
      <c r="H53" s="40" t="s">
        <v>30</v>
      </c>
      <c r="I53" s="30" t="s">
        <v>31</v>
      </c>
      <c r="J53" s="30" t="s">
        <v>32</v>
      </c>
      <c r="K53" s="30" t="s">
        <v>33</v>
      </c>
      <c r="L53" s="27" t="s">
        <v>34</v>
      </c>
      <c r="M53" s="27" t="s">
        <v>35</v>
      </c>
    </row>
    <row r="54" spans="1:13">
      <c r="A54" s="29" t="s">
        <v>36</v>
      </c>
      <c r="B54" s="29" t="s">
        <v>36</v>
      </c>
      <c r="C54" s="29" t="s">
        <v>36</v>
      </c>
      <c r="D54" s="29" t="s">
        <v>36</v>
      </c>
      <c r="E54" s="29">
        <v>0</v>
      </c>
      <c r="F54" s="29">
        <v>0</v>
      </c>
      <c r="G54" s="29">
        <v>0</v>
      </c>
      <c r="H54" s="29">
        <f>E54*(F54+G54)</f>
        <v>0</v>
      </c>
      <c r="I54" s="29">
        <v>0</v>
      </c>
      <c r="J54" s="29">
        <v>0</v>
      </c>
      <c r="K54" s="29">
        <v>0</v>
      </c>
      <c r="L54" s="29">
        <f>SUM(I54:K54)</f>
        <v>0</v>
      </c>
      <c r="M54" s="26" t="str">
        <f t="shared" ref="M54:M58" si="22">IF(H54=L54,"Validado","COSTO TOTAL debe ser igual a TOTAL")</f>
        <v>Validado</v>
      </c>
    </row>
    <row r="55" spans="1:13">
      <c r="A55" s="29" t="s">
        <v>36</v>
      </c>
      <c r="B55" s="29" t="s">
        <v>36</v>
      </c>
      <c r="C55" s="29" t="s">
        <v>36</v>
      </c>
      <c r="D55" s="29" t="s">
        <v>36</v>
      </c>
      <c r="E55" s="29">
        <v>0</v>
      </c>
      <c r="F55" s="29">
        <v>0</v>
      </c>
      <c r="G55" s="29">
        <v>0</v>
      </c>
      <c r="H55" s="29">
        <f t="shared" ref="H55:H57" si="23">E55*(F55+G55)</f>
        <v>0</v>
      </c>
      <c r="I55" s="29">
        <v>0</v>
      </c>
      <c r="J55" s="29">
        <v>0</v>
      </c>
      <c r="K55" s="29">
        <v>0</v>
      </c>
      <c r="L55" s="29">
        <f t="shared" ref="L55:L57" si="24">SUM(I55:K55)</f>
        <v>0</v>
      </c>
      <c r="M55" s="26" t="str">
        <f t="shared" si="22"/>
        <v>Validado</v>
      </c>
    </row>
    <row r="56" spans="1:13">
      <c r="A56" s="29" t="s">
        <v>36</v>
      </c>
      <c r="B56" s="29" t="s">
        <v>36</v>
      </c>
      <c r="C56" s="29" t="s">
        <v>36</v>
      </c>
      <c r="D56" s="29" t="s">
        <v>36</v>
      </c>
      <c r="E56" s="29">
        <v>0</v>
      </c>
      <c r="F56" s="29">
        <v>0</v>
      </c>
      <c r="G56" s="29">
        <v>0</v>
      </c>
      <c r="H56" s="29">
        <f t="shared" si="23"/>
        <v>0</v>
      </c>
      <c r="I56" s="29">
        <v>0</v>
      </c>
      <c r="J56" s="29">
        <v>0</v>
      </c>
      <c r="K56" s="29">
        <v>0</v>
      </c>
      <c r="L56" s="29">
        <f t="shared" si="24"/>
        <v>0</v>
      </c>
      <c r="M56" s="26" t="str">
        <f t="shared" si="22"/>
        <v>Validado</v>
      </c>
    </row>
    <row r="57" spans="1:13">
      <c r="A57" s="29" t="s">
        <v>36</v>
      </c>
      <c r="B57" s="29" t="s">
        <v>36</v>
      </c>
      <c r="C57" s="29" t="s">
        <v>36</v>
      </c>
      <c r="D57" s="29" t="s">
        <v>36</v>
      </c>
      <c r="E57" s="29">
        <v>0</v>
      </c>
      <c r="F57" s="29">
        <v>0</v>
      </c>
      <c r="G57" s="29">
        <v>0</v>
      </c>
      <c r="H57" s="29">
        <f t="shared" si="23"/>
        <v>0</v>
      </c>
      <c r="I57" s="29">
        <v>0</v>
      </c>
      <c r="J57" s="29">
        <v>0</v>
      </c>
      <c r="K57" s="29">
        <v>0</v>
      </c>
      <c r="L57" s="29">
        <f t="shared" si="24"/>
        <v>0</v>
      </c>
      <c r="M57" s="26" t="str">
        <f t="shared" si="22"/>
        <v>Validado</v>
      </c>
    </row>
    <row r="58" spans="1:13">
      <c r="H58" s="29">
        <f>SUM(H54:H57)</f>
        <v>0</v>
      </c>
      <c r="I58" s="29">
        <f t="shared" ref="I58:K58" si="25">SUM(I54:I57)</f>
        <v>0</v>
      </c>
      <c r="J58" s="29">
        <f t="shared" si="25"/>
        <v>0</v>
      </c>
      <c r="K58" s="29">
        <f t="shared" si="25"/>
        <v>0</v>
      </c>
      <c r="L58" s="29">
        <f>SUM(L54:L57)</f>
        <v>0</v>
      </c>
      <c r="M58" s="26" t="str">
        <f t="shared" si="22"/>
        <v>Validado</v>
      </c>
    </row>
    <row r="59" spans="1:13" ht="13.5" thickBot="1"/>
    <row r="60" spans="1:13" ht="13.5" thickBot="1">
      <c r="A60" s="95" t="s">
        <v>57</v>
      </c>
      <c r="B60" s="96"/>
      <c r="C60" s="96"/>
      <c r="D60" s="96"/>
      <c r="E60" s="96"/>
      <c r="F60" s="97"/>
    </row>
    <row r="61" spans="1:13">
      <c r="H61" s="76" t="s">
        <v>25</v>
      </c>
      <c r="I61" s="77"/>
      <c r="J61" s="78"/>
    </row>
    <row r="62" spans="1:13" ht="38.25">
      <c r="A62" s="27" t="s">
        <v>19</v>
      </c>
      <c r="B62" s="27" t="s">
        <v>48</v>
      </c>
      <c r="C62" s="27" t="s">
        <v>58</v>
      </c>
      <c r="D62" s="27" t="s">
        <v>50</v>
      </c>
      <c r="E62" s="27" t="s">
        <v>51</v>
      </c>
      <c r="F62" s="27" t="s">
        <v>59</v>
      </c>
      <c r="G62" s="40" t="s">
        <v>30</v>
      </c>
      <c r="H62" s="30" t="s">
        <v>31</v>
      </c>
      <c r="I62" s="30" t="s">
        <v>32</v>
      </c>
      <c r="J62" s="30" t="s">
        <v>33</v>
      </c>
      <c r="K62" s="27" t="s">
        <v>34</v>
      </c>
      <c r="L62" s="27" t="s">
        <v>35</v>
      </c>
    </row>
    <row r="63" spans="1:13">
      <c r="A63" s="29" t="s">
        <v>60</v>
      </c>
      <c r="B63" s="29" t="s">
        <v>36</v>
      </c>
      <c r="C63" s="29" t="s">
        <v>36</v>
      </c>
      <c r="D63" s="29" t="s">
        <v>36</v>
      </c>
      <c r="E63" s="29">
        <v>0</v>
      </c>
      <c r="F63" s="29">
        <v>0</v>
      </c>
      <c r="G63" s="29">
        <f>E63*F63</f>
        <v>0</v>
      </c>
      <c r="H63" s="29">
        <v>0</v>
      </c>
      <c r="I63" s="29">
        <v>0</v>
      </c>
      <c r="J63" s="29">
        <v>0</v>
      </c>
      <c r="K63" s="29">
        <f>SUM(H63:J63)</f>
        <v>0</v>
      </c>
      <c r="L63" s="26" t="str">
        <f t="shared" ref="L63:L71" si="26">IF(G63=K63,"Validado","COSTO TOTAL debe ser igual a TOTAL")</f>
        <v>Validado</v>
      </c>
    </row>
    <row r="64" spans="1:13">
      <c r="A64" s="29" t="s">
        <v>61</v>
      </c>
      <c r="B64" s="29" t="s">
        <v>36</v>
      </c>
      <c r="C64" s="29" t="s">
        <v>36</v>
      </c>
      <c r="D64" s="29" t="s">
        <v>36</v>
      </c>
      <c r="E64" s="29">
        <v>0</v>
      </c>
      <c r="F64" s="29">
        <v>0</v>
      </c>
      <c r="G64" s="29">
        <f>E64*F64</f>
        <v>0</v>
      </c>
      <c r="H64" s="29">
        <v>0</v>
      </c>
      <c r="I64" s="29">
        <v>0</v>
      </c>
      <c r="J64" s="29">
        <v>0</v>
      </c>
      <c r="K64" s="29">
        <f t="shared" ref="K64:K70" si="27">SUM(H64:J64)</f>
        <v>0</v>
      </c>
      <c r="L64" s="26" t="str">
        <f t="shared" si="26"/>
        <v>Validado</v>
      </c>
    </row>
    <row r="65" spans="1:12">
      <c r="A65" s="29" t="s">
        <v>61</v>
      </c>
      <c r="B65" s="29" t="s">
        <v>36</v>
      </c>
      <c r="C65" s="29" t="s">
        <v>36</v>
      </c>
      <c r="D65" s="29" t="s">
        <v>36</v>
      </c>
      <c r="E65" s="29">
        <v>0</v>
      </c>
      <c r="F65" s="29">
        <v>0</v>
      </c>
      <c r="G65" s="29">
        <f t="shared" ref="G65:G69" si="28">E65*F65</f>
        <v>0</v>
      </c>
      <c r="H65" s="29">
        <v>0</v>
      </c>
      <c r="I65" s="29">
        <v>0</v>
      </c>
      <c r="J65" s="29">
        <v>0</v>
      </c>
      <c r="K65" s="29">
        <f t="shared" si="27"/>
        <v>0</v>
      </c>
      <c r="L65" s="26" t="str">
        <f t="shared" si="26"/>
        <v>Validado</v>
      </c>
    </row>
    <row r="66" spans="1:12">
      <c r="A66" s="29" t="s">
        <v>62</v>
      </c>
      <c r="B66" s="29" t="s">
        <v>36</v>
      </c>
      <c r="C66" s="29" t="s">
        <v>36</v>
      </c>
      <c r="D66" s="29" t="s">
        <v>36</v>
      </c>
      <c r="E66" s="29">
        <v>0</v>
      </c>
      <c r="F66" s="29">
        <v>0</v>
      </c>
      <c r="G66" s="29">
        <f t="shared" ref="G66" si="29">E66*F66</f>
        <v>0</v>
      </c>
      <c r="H66" s="29">
        <v>0</v>
      </c>
      <c r="I66" s="29">
        <v>0</v>
      </c>
      <c r="J66" s="29">
        <v>0</v>
      </c>
      <c r="K66" s="29">
        <f t="shared" si="27"/>
        <v>0</v>
      </c>
      <c r="L66" s="26" t="str">
        <f t="shared" si="26"/>
        <v>Validado</v>
      </c>
    </row>
    <row r="67" spans="1:12">
      <c r="A67" s="29" t="s">
        <v>62</v>
      </c>
      <c r="B67" s="29" t="s">
        <v>36</v>
      </c>
      <c r="C67" s="29" t="s">
        <v>36</v>
      </c>
      <c r="D67" s="29" t="s">
        <v>36</v>
      </c>
      <c r="E67" s="29">
        <v>0</v>
      </c>
      <c r="F67" s="29">
        <v>0</v>
      </c>
      <c r="G67" s="29">
        <f t="shared" si="28"/>
        <v>0</v>
      </c>
      <c r="H67" s="29">
        <v>0</v>
      </c>
      <c r="I67" s="29">
        <v>0</v>
      </c>
      <c r="J67" s="29">
        <v>0</v>
      </c>
      <c r="K67" s="29">
        <f t="shared" si="27"/>
        <v>0</v>
      </c>
      <c r="L67" s="26" t="str">
        <f t="shared" si="26"/>
        <v>Validado</v>
      </c>
    </row>
    <row r="68" spans="1:12">
      <c r="A68" s="29" t="s">
        <v>63</v>
      </c>
      <c r="B68" s="29" t="s">
        <v>36</v>
      </c>
      <c r="C68" s="29" t="s">
        <v>36</v>
      </c>
      <c r="D68" s="29" t="s">
        <v>36</v>
      </c>
      <c r="E68" s="29">
        <v>0</v>
      </c>
      <c r="F68" s="29">
        <v>0</v>
      </c>
      <c r="G68" s="29">
        <f t="shared" ref="G68" si="30">E68*F68</f>
        <v>0</v>
      </c>
      <c r="H68" s="29">
        <v>0</v>
      </c>
      <c r="I68" s="29">
        <v>0</v>
      </c>
      <c r="J68" s="29">
        <v>0</v>
      </c>
      <c r="K68" s="29">
        <f t="shared" si="27"/>
        <v>0</v>
      </c>
      <c r="L68" s="26" t="str">
        <f t="shared" si="26"/>
        <v>Validado</v>
      </c>
    </row>
    <row r="69" spans="1:12">
      <c r="A69" s="29" t="s">
        <v>63</v>
      </c>
      <c r="B69" s="29" t="s">
        <v>36</v>
      </c>
      <c r="C69" s="29" t="s">
        <v>36</v>
      </c>
      <c r="D69" s="29" t="s">
        <v>36</v>
      </c>
      <c r="E69" s="29">
        <v>0</v>
      </c>
      <c r="F69" s="29">
        <v>0</v>
      </c>
      <c r="G69" s="29">
        <f t="shared" si="28"/>
        <v>0</v>
      </c>
      <c r="H69" s="29">
        <v>0</v>
      </c>
      <c r="I69" s="29">
        <v>0</v>
      </c>
      <c r="J69" s="29">
        <v>0</v>
      </c>
      <c r="K69" s="29">
        <f t="shared" si="27"/>
        <v>0</v>
      </c>
      <c r="L69" s="26" t="str">
        <f t="shared" si="26"/>
        <v>Validado</v>
      </c>
    </row>
    <row r="70" spans="1:12">
      <c r="A70" s="29" t="s">
        <v>64</v>
      </c>
      <c r="B70" s="29" t="s">
        <v>36</v>
      </c>
      <c r="C70" s="29" t="s">
        <v>36</v>
      </c>
      <c r="D70" s="29" t="s">
        <v>36</v>
      </c>
      <c r="E70" s="29">
        <v>0</v>
      </c>
      <c r="F70" s="29">
        <v>0</v>
      </c>
      <c r="G70" s="29">
        <f>E70*F70</f>
        <v>0</v>
      </c>
      <c r="H70" s="29">
        <v>0</v>
      </c>
      <c r="I70" s="29">
        <v>0</v>
      </c>
      <c r="J70" s="29">
        <v>0</v>
      </c>
      <c r="K70" s="29">
        <f t="shared" si="27"/>
        <v>0</v>
      </c>
      <c r="L70" s="26" t="str">
        <f t="shared" si="26"/>
        <v>Validado</v>
      </c>
    </row>
    <row r="71" spans="1:12">
      <c r="G71" s="29">
        <f t="shared" ref="G71:J71" si="31">SUM(G63:G70)</f>
        <v>0</v>
      </c>
      <c r="H71" s="29">
        <f t="shared" si="31"/>
        <v>0</v>
      </c>
      <c r="I71" s="29">
        <f t="shared" si="31"/>
        <v>0</v>
      </c>
      <c r="J71" s="29">
        <f t="shared" si="31"/>
        <v>0</v>
      </c>
      <c r="K71" s="29">
        <f>SUM(K63:K70)</f>
        <v>0</v>
      </c>
      <c r="L71" s="26" t="str">
        <f t="shared" si="26"/>
        <v>Validado</v>
      </c>
    </row>
    <row r="72" spans="1:12" ht="13.5" thickBot="1"/>
    <row r="73" spans="1:12" ht="13.5" thickBot="1">
      <c r="A73" s="95" t="s">
        <v>65</v>
      </c>
      <c r="B73" s="96"/>
      <c r="C73" s="96"/>
      <c r="D73" s="96"/>
      <c r="E73" s="96"/>
      <c r="F73" s="97"/>
    </row>
    <row r="74" spans="1:12">
      <c r="A74" s="45"/>
      <c r="B74" s="45"/>
      <c r="C74" s="45"/>
      <c r="D74" s="45"/>
      <c r="E74" s="45"/>
      <c r="F74" s="45"/>
    </row>
    <row r="75" spans="1:12">
      <c r="D75" s="76" t="s">
        <v>25</v>
      </c>
      <c r="E75" s="77"/>
      <c r="F75" s="78"/>
    </row>
    <row r="76" spans="1:12" ht="54" customHeight="1">
      <c r="A76" s="27" t="s">
        <v>19</v>
      </c>
      <c r="B76" s="27" t="s">
        <v>48</v>
      </c>
      <c r="C76" s="40" t="s">
        <v>30</v>
      </c>
      <c r="D76" s="30" t="s">
        <v>31</v>
      </c>
      <c r="E76" s="30" t="s">
        <v>32</v>
      </c>
      <c r="F76" s="30" t="s">
        <v>33</v>
      </c>
      <c r="G76" s="27" t="s">
        <v>34</v>
      </c>
      <c r="H76" s="27" t="s">
        <v>35</v>
      </c>
    </row>
    <row r="77" spans="1:12">
      <c r="A77" s="29" t="s">
        <v>36</v>
      </c>
      <c r="B77" s="29" t="s">
        <v>36</v>
      </c>
      <c r="C77" s="29">
        <v>0</v>
      </c>
      <c r="D77" s="29">
        <f>C77</f>
        <v>0</v>
      </c>
      <c r="E77" s="41" t="s">
        <v>46</v>
      </c>
      <c r="F77" s="41" t="s">
        <v>46</v>
      </c>
      <c r="G77" s="29">
        <f>SUM(D77:F77)</f>
        <v>0</v>
      </c>
      <c r="H77" s="26" t="e">
        <f>IF(C77/$B$92&lt;=15%,"Validado","Máximo 15%")</f>
        <v>#DIV/0!</v>
      </c>
    </row>
    <row r="78" spans="1:12">
      <c r="A78" s="29" t="s">
        <v>36</v>
      </c>
      <c r="B78" s="29" t="s">
        <v>36</v>
      </c>
      <c r="C78" s="29">
        <v>0</v>
      </c>
      <c r="D78" s="29">
        <f t="shared" ref="D78:D81" si="32">C78</f>
        <v>0</v>
      </c>
      <c r="E78" s="41" t="s">
        <v>46</v>
      </c>
      <c r="F78" s="41" t="s">
        <v>46</v>
      </c>
      <c r="G78" s="29">
        <f t="shared" ref="G78:G81" si="33">SUM(D78:F78)</f>
        <v>0</v>
      </c>
      <c r="H78" s="26" t="e">
        <f t="shared" ref="H78:H81" si="34">IF(C78/$B$92&lt;=15%,"Validado","Máximo 15%")</f>
        <v>#DIV/0!</v>
      </c>
    </row>
    <row r="79" spans="1:12">
      <c r="A79" s="29" t="s">
        <v>36</v>
      </c>
      <c r="B79" s="29" t="s">
        <v>36</v>
      </c>
      <c r="C79" s="29">
        <v>0</v>
      </c>
      <c r="D79" s="29">
        <f t="shared" si="32"/>
        <v>0</v>
      </c>
      <c r="E79" s="41" t="s">
        <v>46</v>
      </c>
      <c r="F79" s="41" t="s">
        <v>46</v>
      </c>
      <c r="G79" s="29">
        <f t="shared" si="33"/>
        <v>0</v>
      </c>
      <c r="H79" s="26" t="e">
        <f t="shared" si="34"/>
        <v>#DIV/0!</v>
      </c>
    </row>
    <row r="80" spans="1:12">
      <c r="A80" s="29" t="s">
        <v>36</v>
      </c>
      <c r="B80" s="29" t="s">
        <v>36</v>
      </c>
      <c r="C80" s="29">
        <v>0</v>
      </c>
      <c r="D80" s="29">
        <f t="shared" si="32"/>
        <v>0</v>
      </c>
      <c r="E80" s="41" t="s">
        <v>46</v>
      </c>
      <c r="F80" s="41" t="s">
        <v>46</v>
      </c>
      <c r="G80" s="29">
        <f t="shared" si="33"/>
        <v>0</v>
      </c>
      <c r="H80" s="26" t="e">
        <f t="shared" si="34"/>
        <v>#DIV/0!</v>
      </c>
    </row>
    <row r="81" spans="1:11">
      <c r="A81" s="29" t="s">
        <v>36</v>
      </c>
      <c r="B81" s="29" t="s">
        <v>36</v>
      </c>
      <c r="C81" s="29">
        <v>0</v>
      </c>
      <c r="D81" s="29">
        <f t="shared" si="32"/>
        <v>0</v>
      </c>
      <c r="E81" s="41" t="s">
        <v>46</v>
      </c>
      <c r="F81" s="41" t="s">
        <v>46</v>
      </c>
      <c r="G81" s="29">
        <f t="shared" si="33"/>
        <v>0</v>
      </c>
      <c r="H81" s="26" t="e">
        <f t="shared" si="34"/>
        <v>#DIV/0!</v>
      </c>
    </row>
    <row r="82" spans="1:11">
      <c r="C82" s="29">
        <f>SUM(C77:C81)</f>
        <v>0</v>
      </c>
      <c r="D82" s="29">
        <f>SUM(D77:D81)</f>
        <v>0</v>
      </c>
      <c r="E82" s="41">
        <v>0</v>
      </c>
      <c r="F82" s="41">
        <v>0</v>
      </c>
      <c r="G82" s="29">
        <f>SUM(G77:G81)</f>
        <v>0</v>
      </c>
      <c r="H82" s="26" t="e">
        <f>IF(C82/$B$92&lt;=15%,"Validado","Máximo 15%")</f>
        <v>#DIV/0!</v>
      </c>
    </row>
    <row r="83" spans="1:11" ht="13.5" thickBot="1"/>
    <row r="84" spans="1:11" ht="13.5" thickBot="1">
      <c r="A84" s="107" t="s">
        <v>66</v>
      </c>
      <c r="B84" s="108"/>
      <c r="C84" s="108"/>
      <c r="D84" s="108"/>
      <c r="E84" s="108"/>
      <c r="F84" s="109"/>
    </row>
    <row r="86" spans="1:11" ht="38.25">
      <c r="A86" s="30" t="s">
        <v>67</v>
      </c>
      <c r="B86" s="30" t="s">
        <v>31</v>
      </c>
      <c r="C86" s="30" t="s">
        <v>32</v>
      </c>
      <c r="D86" s="30" t="s">
        <v>33</v>
      </c>
      <c r="E86" s="30" t="s">
        <v>30</v>
      </c>
      <c r="F86" s="30" t="s">
        <v>68</v>
      </c>
    </row>
    <row r="87" spans="1:11">
      <c r="A87" s="29" t="s">
        <v>69</v>
      </c>
      <c r="B87" s="29">
        <f>H13+I31+K22</f>
        <v>0</v>
      </c>
      <c r="C87" s="29">
        <f>I13+J31+L22+J40</f>
        <v>0</v>
      </c>
      <c r="D87" s="29">
        <f>J13+K31+M22+K40</f>
        <v>0</v>
      </c>
      <c r="E87" s="29">
        <f>SUM(B87:D87)</f>
        <v>0</v>
      </c>
      <c r="F87" s="52" t="e">
        <f>B87/$B$92</f>
        <v>#DIV/0!</v>
      </c>
      <c r="G87" s="50" t="e">
        <f>IF(B87/B92&gt;60%,"Supera el 60% permitido","Validado")</f>
        <v>#DIV/0!</v>
      </c>
      <c r="K87" s="51"/>
    </row>
    <row r="88" spans="1:11">
      <c r="A88" s="29" t="s">
        <v>70</v>
      </c>
      <c r="B88" s="29">
        <f>I49</f>
        <v>0</v>
      </c>
      <c r="C88" s="29">
        <f>J49</f>
        <v>0</v>
      </c>
      <c r="D88" s="29">
        <f>K49</f>
        <v>0</v>
      </c>
      <c r="E88" s="29">
        <f>SUM(B88:D88)</f>
        <v>0</v>
      </c>
      <c r="F88" s="52" t="e">
        <f t="shared" ref="F88:F92" si="35">B88/$B$92</f>
        <v>#DIV/0!</v>
      </c>
      <c r="G88" s="49"/>
      <c r="J88" s="49"/>
      <c r="K88" s="51"/>
    </row>
    <row r="89" spans="1:11">
      <c r="A89" s="29" t="s">
        <v>71</v>
      </c>
      <c r="B89" s="29">
        <f>I58</f>
        <v>0</v>
      </c>
      <c r="C89" s="29">
        <f>J58</f>
        <v>0</v>
      </c>
      <c r="D89" s="29">
        <f>K58</f>
        <v>0</v>
      </c>
      <c r="E89" s="29">
        <f>SUM(B89:D89)</f>
        <v>0</v>
      </c>
      <c r="F89" s="52" t="e">
        <f t="shared" si="35"/>
        <v>#DIV/0!</v>
      </c>
      <c r="G89" s="49"/>
      <c r="J89" s="49"/>
      <c r="K89" s="51"/>
    </row>
    <row r="90" spans="1:11">
      <c r="A90" s="29" t="s">
        <v>72</v>
      </c>
      <c r="B90" s="29">
        <f>H71</f>
        <v>0</v>
      </c>
      <c r="C90" s="29">
        <f t="shared" ref="C90:D90" si="36">I71</f>
        <v>0</v>
      </c>
      <c r="D90" s="29">
        <f t="shared" si="36"/>
        <v>0</v>
      </c>
      <c r="E90" s="29">
        <f>SUM(B90:D90)</f>
        <v>0</v>
      </c>
      <c r="F90" s="52" t="e">
        <f t="shared" si="35"/>
        <v>#DIV/0!</v>
      </c>
      <c r="G90" s="49"/>
      <c r="J90" s="49"/>
      <c r="K90" s="51"/>
    </row>
    <row r="91" spans="1:11">
      <c r="A91" s="29" t="s">
        <v>73</v>
      </c>
      <c r="B91" s="29">
        <f>D82</f>
        <v>0</v>
      </c>
      <c r="C91" s="29">
        <f>E82</f>
        <v>0</v>
      </c>
      <c r="D91" s="29">
        <f>F82</f>
        <v>0</v>
      </c>
      <c r="E91" s="29">
        <f>SUM(B91:D91)</f>
        <v>0</v>
      </c>
      <c r="F91" s="52" t="e">
        <f t="shared" si="35"/>
        <v>#DIV/0!</v>
      </c>
      <c r="G91" s="50" t="e">
        <f>IF(E91/B92&gt;15%,"Supera el 15% permitido","Validado")</f>
        <v>#DIV/0!</v>
      </c>
      <c r="K91" s="51"/>
    </row>
    <row r="92" spans="1:11">
      <c r="A92" s="32" t="s">
        <v>34</v>
      </c>
      <c r="B92" s="32">
        <f>SUM(B87:B91)</f>
        <v>0</v>
      </c>
      <c r="C92" s="32">
        <f t="shared" ref="C92:D92" si="37">SUM(C87:C91)</f>
        <v>0</v>
      </c>
      <c r="D92" s="32">
        <f t="shared" si="37"/>
        <v>0</v>
      </c>
      <c r="E92" s="32">
        <f>SUM(E87:E91)</f>
        <v>0</v>
      </c>
      <c r="F92" s="52" t="e">
        <f t="shared" si="35"/>
        <v>#DIV/0!</v>
      </c>
      <c r="G92" s="49"/>
      <c r="J92" s="49"/>
      <c r="K92" s="51"/>
    </row>
    <row r="93" spans="1:11">
      <c r="C93" s="93">
        <f>C92+D92</f>
        <v>0</v>
      </c>
      <c r="D93" s="93"/>
      <c r="E93" s="94"/>
      <c r="F93" s="94"/>
    </row>
    <row r="94" spans="1:11" ht="13.5" thickBot="1"/>
    <row r="95" spans="1:11" ht="13.5" thickBot="1">
      <c r="A95" s="98" t="s">
        <v>74</v>
      </c>
      <c r="B95" s="99"/>
      <c r="C95" s="99"/>
      <c r="D95" s="56" t="s">
        <v>75</v>
      </c>
      <c r="E95" s="57" t="s">
        <v>76</v>
      </c>
      <c r="F95" s="49"/>
      <c r="G95" s="49"/>
    </row>
    <row r="96" spans="1:11">
      <c r="A96" s="100" t="s">
        <v>77</v>
      </c>
      <c r="B96" s="100"/>
      <c r="C96" s="100"/>
      <c r="D96" s="54">
        <f>B92/E96</f>
        <v>0</v>
      </c>
      <c r="E96" s="55">
        <v>637800000</v>
      </c>
      <c r="F96" s="49" t="str">
        <f>IF(D96&lt;=100%,"Validado","Supera el 100% del financiamiento")</f>
        <v>Validado</v>
      </c>
      <c r="G96" s="49"/>
      <c r="I96" s="51"/>
    </row>
    <row r="97" spans="1:9">
      <c r="A97" s="79" t="s">
        <v>78</v>
      </c>
      <c r="B97" s="79"/>
      <c r="C97" s="79"/>
      <c r="D97" s="53">
        <v>0.3</v>
      </c>
      <c r="E97" s="29">
        <f>B92*D97</f>
        <v>0</v>
      </c>
      <c r="F97" s="49" t="str">
        <f>IF(C93&gt;=E97,"Validado","Se encuentra bajo el mínimo solicitado")</f>
        <v>Validado</v>
      </c>
      <c r="G97" s="49"/>
      <c r="I97" s="51"/>
    </row>
    <row r="98" spans="1:9">
      <c r="A98" s="79" t="s">
        <v>79</v>
      </c>
      <c r="B98" s="79"/>
      <c r="C98" s="79"/>
      <c r="D98" s="53">
        <v>0.15</v>
      </c>
      <c r="E98" s="29">
        <f>B92*D98</f>
        <v>0</v>
      </c>
      <c r="F98" s="49" t="str">
        <f>IF(C92&gt;=E98,"Validado","Se encuentra bajo el mínimo solicitado")</f>
        <v>Validado</v>
      </c>
      <c r="G98" s="49"/>
      <c r="I98" s="51"/>
    </row>
    <row r="99" spans="1:9">
      <c r="F99" s="49"/>
      <c r="G99" s="49"/>
      <c r="I99" s="51"/>
    </row>
    <row r="100" spans="1:9">
      <c r="F100" s="49"/>
      <c r="G100" s="49"/>
      <c r="I100" s="51"/>
    </row>
    <row r="101" spans="1:9">
      <c r="I101" s="51"/>
    </row>
  </sheetData>
  <mergeCells count="32">
    <mergeCell ref="A1:C4"/>
    <mergeCell ref="A95:C95"/>
    <mergeCell ref="A96:C96"/>
    <mergeCell ref="A97:C97"/>
    <mergeCell ref="E2:F2"/>
    <mergeCell ref="E3:F3"/>
    <mergeCell ref="E4:F4"/>
    <mergeCell ref="A84:F84"/>
    <mergeCell ref="A98:C98"/>
    <mergeCell ref="E1:F1"/>
    <mergeCell ref="G1:I1"/>
    <mergeCell ref="G2:I2"/>
    <mergeCell ref="G3:I3"/>
    <mergeCell ref="G4:I4"/>
    <mergeCell ref="C93:D93"/>
    <mergeCell ref="E93:F93"/>
    <mergeCell ref="A6:F6"/>
    <mergeCell ref="A42:F42"/>
    <mergeCell ref="A51:F51"/>
    <mergeCell ref="A60:F60"/>
    <mergeCell ref="A73:F73"/>
    <mergeCell ref="A24:F24"/>
    <mergeCell ref="A15:F15"/>
    <mergeCell ref="A33:F33"/>
    <mergeCell ref="I52:K52"/>
    <mergeCell ref="H61:J61"/>
    <mergeCell ref="D75:F75"/>
    <mergeCell ref="H7:J7"/>
    <mergeCell ref="I25:K25"/>
    <mergeCell ref="I34:K34"/>
    <mergeCell ref="I43:K43"/>
    <mergeCell ref="K16:M16"/>
  </mergeCells>
  <conditionalFormatting sqref="D18:D21">
    <cfRule type="cellIs" dxfId="36" priority="40" operator="lessThan">
      <formula>90</formula>
    </cfRule>
  </conditionalFormatting>
  <conditionalFormatting sqref="D27:D30">
    <cfRule type="cellIs" dxfId="35" priority="44" operator="lessThan">
      <formula>36</formula>
    </cfRule>
  </conditionalFormatting>
  <conditionalFormatting sqref="D96">
    <cfRule type="cellIs" dxfId="34" priority="30" operator="greaterThan">
      <formula>1</formula>
    </cfRule>
  </conditionalFormatting>
  <conditionalFormatting sqref="E27:E30">
    <cfRule type="cellIs" dxfId="33" priority="43" operator="greaterThan">
      <formula>500000</formula>
    </cfRule>
  </conditionalFormatting>
  <conditionalFormatting sqref="F18:F21">
    <cfRule type="cellIs" dxfId="32" priority="2" operator="greaterThan">
      <formula>2500000</formula>
    </cfRule>
  </conditionalFormatting>
  <conditionalFormatting sqref="F27:F30">
    <cfRule type="cellIs" dxfId="31" priority="23" operator="lessThan">
      <formula>E27</formula>
    </cfRule>
  </conditionalFormatting>
  <conditionalFormatting sqref="F96">
    <cfRule type="cellIs" dxfId="30" priority="8" operator="equal">
      <formula>"Supera el 100% del financiamiento"</formula>
    </cfRule>
  </conditionalFormatting>
  <conditionalFormatting sqref="F97:F98">
    <cfRule type="cellIs" dxfId="29" priority="7" operator="equal">
      <formula>"Se encuentra bajo el mínimo solicitado"</formula>
    </cfRule>
  </conditionalFormatting>
  <conditionalFormatting sqref="G87">
    <cfRule type="cellIs" dxfId="28" priority="6" operator="equal">
      <formula>"Supera el 60% permitido"</formula>
    </cfRule>
  </conditionalFormatting>
  <conditionalFormatting sqref="G91">
    <cfRule type="cellIs" dxfId="27" priority="5" operator="equal">
      <formula>"Supera el 15% permitido"</formula>
    </cfRule>
  </conditionalFormatting>
  <conditionalFormatting sqref="H77:H82">
    <cfRule type="cellIs" dxfId="26" priority="9" operator="equal">
      <formula>"Máximo 15%"</formula>
    </cfRule>
  </conditionalFormatting>
  <conditionalFormatting sqref="L9:L13">
    <cfRule type="cellIs" dxfId="25" priority="18" operator="equal">
      <formula>"COSTO TOTAL debe ser igual a TOTAL"</formula>
    </cfRule>
  </conditionalFormatting>
  <conditionalFormatting sqref="L63:L71">
    <cfRule type="cellIs" dxfId="24" priority="10" operator="equal">
      <formula>"COSTO TOTAL debe ser igual a TOTAL"</formula>
    </cfRule>
  </conditionalFormatting>
  <conditionalFormatting sqref="M27:M30">
    <cfRule type="cellIs" dxfId="23" priority="15" operator="equal">
      <formula>"Verificar restricciones"</formula>
    </cfRule>
  </conditionalFormatting>
  <conditionalFormatting sqref="M31">
    <cfRule type="cellIs" dxfId="22" priority="14" operator="equal">
      <formula>"COSTO TOTAL debe ser igual a TOTAL"</formula>
    </cfRule>
  </conditionalFormatting>
  <conditionalFormatting sqref="M36:M40">
    <cfRule type="cellIs" dxfId="21" priority="13" operator="equal">
      <formula>"COSTO TOTAL debe ser igual a TOTAL"</formula>
    </cfRule>
  </conditionalFormatting>
  <conditionalFormatting sqref="M45:M49">
    <cfRule type="cellIs" dxfId="20" priority="12" operator="equal">
      <formula>"COSTO TOTAL debe ser igual a TOTAL"</formula>
    </cfRule>
  </conditionalFormatting>
  <conditionalFormatting sqref="M54:M58">
    <cfRule type="cellIs" dxfId="19" priority="11" operator="equal">
      <formula>"COSTO TOTAL debe ser igual a TOTAL"</formula>
    </cfRule>
  </conditionalFormatting>
  <conditionalFormatting sqref="O18:O21">
    <cfRule type="cellIs" dxfId="18" priority="1" operator="equal">
      <formula>"Verificar restricciones"</formula>
    </cfRule>
  </conditionalFormatting>
  <conditionalFormatting sqref="O22">
    <cfRule type="cellIs" dxfId="17" priority="16" operator="equal">
      <formula>"COSTO TOTAL debe ser igual a TOTAL"</formula>
    </cfRule>
    <cfRule type="cellIs" dxfId="16" priority="17" operator="equal">
      <formula>"Sobrepasa los MM$2,5"</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5"/>
  <sheetViews>
    <sheetView workbookViewId="0">
      <selection activeCell="D11" sqref="D11"/>
    </sheetView>
  </sheetViews>
  <sheetFormatPr defaultColWidth="11.7109375" defaultRowHeight="12.75"/>
  <cols>
    <col min="1" max="1" width="27.5703125" style="4" customWidth="1"/>
    <col min="2" max="3" width="14.7109375" style="4" customWidth="1"/>
    <col min="4" max="4" width="101.42578125" style="4" customWidth="1"/>
    <col min="5" max="16384" width="11.7109375" style="4"/>
  </cols>
  <sheetData>
    <row r="1" spans="1:4" ht="47.25" customHeight="1">
      <c r="A1" s="110" t="s">
        <v>80</v>
      </c>
      <c r="B1" s="110"/>
      <c r="C1" s="110"/>
      <c r="D1" s="110"/>
    </row>
    <row r="2" spans="1:4" ht="13.5" thickBot="1"/>
    <row r="3" spans="1:4" ht="31.5" customHeight="1" thickBot="1">
      <c r="A3" s="114" t="s">
        <v>81</v>
      </c>
      <c r="B3" s="115"/>
      <c r="C3" s="115"/>
      <c r="D3" s="116"/>
    </row>
    <row r="4" spans="1:4" ht="13.5" thickBot="1"/>
    <row r="5" spans="1:4" ht="13.5" thickBot="1">
      <c r="A5" s="111" t="s">
        <v>82</v>
      </c>
      <c r="B5" s="112"/>
      <c r="C5" s="112"/>
      <c r="D5" s="113"/>
    </row>
    <row r="6" spans="1:4">
      <c r="A6" s="5" t="s">
        <v>83</v>
      </c>
      <c r="B6" s="1" t="s">
        <v>84</v>
      </c>
      <c r="D6" s="6"/>
    </row>
    <row r="7" spans="1:4">
      <c r="A7" s="5" t="s">
        <v>85</v>
      </c>
      <c r="B7" s="1" t="s">
        <v>31</v>
      </c>
      <c r="D7" s="6"/>
    </row>
    <row r="8" spans="1:4">
      <c r="A8" s="5" t="s">
        <v>86</v>
      </c>
      <c r="B8" s="1" t="s">
        <v>87</v>
      </c>
      <c r="D8" s="6"/>
    </row>
    <row r="9" spans="1:4" ht="13.5" thickBot="1">
      <c r="A9" s="7"/>
      <c r="D9" s="6"/>
    </row>
    <row r="10" spans="1:4" ht="26.25" thickBot="1">
      <c r="A10" s="8" t="s">
        <v>88</v>
      </c>
      <c r="B10" s="8" t="s">
        <v>89</v>
      </c>
      <c r="C10" s="8" t="s">
        <v>90</v>
      </c>
      <c r="D10" s="8" t="s">
        <v>91</v>
      </c>
    </row>
    <row r="11" spans="1:4" ht="25.5">
      <c r="A11" s="9" t="s">
        <v>92</v>
      </c>
      <c r="B11" s="10">
        <v>0</v>
      </c>
      <c r="C11" s="11">
        <v>0</v>
      </c>
      <c r="D11" s="48" t="s">
        <v>93</v>
      </c>
    </row>
    <row r="12" spans="1:4">
      <c r="A12" s="13" t="s">
        <v>70</v>
      </c>
      <c r="B12" s="14">
        <v>0</v>
      </c>
      <c r="C12" s="15">
        <v>0</v>
      </c>
      <c r="D12" s="16"/>
    </row>
    <row r="13" spans="1:4">
      <c r="A13" s="13" t="s">
        <v>71</v>
      </c>
      <c r="B13" s="14">
        <v>0</v>
      </c>
      <c r="C13" s="15">
        <v>0</v>
      </c>
      <c r="D13" s="16"/>
    </row>
    <row r="14" spans="1:4">
      <c r="A14" s="13" t="s">
        <v>57</v>
      </c>
      <c r="B14" s="14">
        <v>0</v>
      </c>
      <c r="C14" s="15">
        <v>0</v>
      </c>
      <c r="D14" s="16"/>
    </row>
    <row r="15" spans="1:4" ht="13.5" thickBot="1">
      <c r="A15" s="13" t="s">
        <v>94</v>
      </c>
      <c r="B15" s="17">
        <v>0</v>
      </c>
      <c r="C15" s="18">
        <v>0</v>
      </c>
      <c r="D15" s="16"/>
    </row>
    <row r="16" spans="1:4" ht="13.5" thickBot="1">
      <c r="A16" s="19" t="s">
        <v>95</v>
      </c>
      <c r="B16" s="20">
        <f>SUM(B11:B15)</f>
        <v>0</v>
      </c>
      <c r="C16" s="21">
        <f>SUM(C11:C15)</f>
        <v>0</v>
      </c>
      <c r="D16" s="22" t="str">
        <f>IF(B16=C16,"PRESUPUESTO VALIDADO","CORREGIR DIFERENCIA")</f>
        <v>PRESUPUESTO VALIDADO</v>
      </c>
    </row>
    <row r="17" spans="1:4" ht="13.5" thickBot="1"/>
    <row r="18" spans="1:4" ht="13.5" thickBot="1">
      <c r="A18" s="111" t="s">
        <v>96</v>
      </c>
      <c r="B18" s="112"/>
      <c r="C18" s="112"/>
      <c r="D18" s="113"/>
    </row>
    <row r="19" spans="1:4">
      <c r="A19" s="5" t="s">
        <v>83</v>
      </c>
      <c r="B19" s="1" t="s">
        <v>84</v>
      </c>
      <c r="D19" s="6"/>
    </row>
    <row r="20" spans="1:4">
      <c r="A20" s="5" t="s">
        <v>85</v>
      </c>
      <c r="B20" s="1" t="s">
        <v>31</v>
      </c>
      <c r="D20" s="6"/>
    </row>
    <row r="21" spans="1:4">
      <c r="A21" s="5" t="s">
        <v>86</v>
      </c>
      <c r="B21" s="1" t="s">
        <v>87</v>
      </c>
      <c r="D21" s="6"/>
    </row>
    <row r="22" spans="1:4" ht="13.5" thickBot="1">
      <c r="A22" s="7"/>
      <c r="D22" s="6"/>
    </row>
    <row r="23" spans="1:4" ht="26.25" thickBot="1">
      <c r="A23" s="8" t="s">
        <v>88</v>
      </c>
      <c r="B23" s="8" t="s">
        <v>89</v>
      </c>
      <c r="C23" s="8" t="s">
        <v>90</v>
      </c>
      <c r="D23" s="8" t="s">
        <v>91</v>
      </c>
    </row>
    <row r="24" spans="1:4">
      <c r="A24" s="9" t="s">
        <v>92</v>
      </c>
      <c r="B24" s="10">
        <v>0</v>
      </c>
      <c r="C24" s="11">
        <v>0</v>
      </c>
      <c r="D24" s="12"/>
    </row>
    <row r="25" spans="1:4">
      <c r="A25" s="13" t="s">
        <v>70</v>
      </c>
      <c r="B25" s="14">
        <v>0</v>
      </c>
      <c r="C25" s="15">
        <v>0</v>
      </c>
      <c r="D25" s="16"/>
    </row>
    <row r="26" spans="1:4">
      <c r="A26" s="13" t="s">
        <v>71</v>
      </c>
      <c r="B26" s="14">
        <v>0</v>
      </c>
      <c r="C26" s="15">
        <v>0</v>
      </c>
      <c r="D26" s="16"/>
    </row>
    <row r="27" spans="1:4">
      <c r="A27" s="13" t="s">
        <v>57</v>
      </c>
      <c r="B27" s="14">
        <v>0</v>
      </c>
      <c r="C27" s="15">
        <v>0</v>
      </c>
      <c r="D27" s="16"/>
    </row>
    <row r="28" spans="1:4" ht="13.5" thickBot="1">
      <c r="A28" s="13" t="s">
        <v>94</v>
      </c>
      <c r="B28" s="17">
        <v>0</v>
      </c>
      <c r="C28" s="18">
        <v>0</v>
      </c>
      <c r="D28" s="16"/>
    </row>
    <row r="29" spans="1:4" ht="13.5" thickBot="1">
      <c r="A29" s="19" t="s">
        <v>95</v>
      </c>
      <c r="B29" s="20">
        <f>SUM(B24:B28)</f>
        <v>0</v>
      </c>
      <c r="C29" s="21">
        <f>SUM(C24:C28)</f>
        <v>0</v>
      </c>
      <c r="D29" s="22" t="str">
        <f>IF(B29=C29,"PRESUPUESTO VALIDADO","CORREGIR DIFERENCIA")</f>
        <v>PRESUPUESTO VALIDADO</v>
      </c>
    </row>
    <row r="30" spans="1:4" ht="13.5" thickBot="1"/>
    <row r="31" spans="1:4" ht="13.5" thickBot="1">
      <c r="A31" s="111" t="s">
        <v>97</v>
      </c>
      <c r="B31" s="112"/>
      <c r="C31" s="112"/>
      <c r="D31" s="113"/>
    </row>
    <row r="32" spans="1:4">
      <c r="A32" s="5" t="s">
        <v>83</v>
      </c>
      <c r="B32" s="1" t="s">
        <v>84</v>
      </c>
      <c r="D32" s="6"/>
    </row>
    <row r="33" spans="1:4">
      <c r="A33" s="5" t="s">
        <v>85</v>
      </c>
      <c r="B33" s="1" t="s">
        <v>31</v>
      </c>
      <c r="D33" s="6"/>
    </row>
    <row r="34" spans="1:4">
      <c r="A34" s="5" t="s">
        <v>86</v>
      </c>
      <c r="B34" s="1" t="s">
        <v>87</v>
      </c>
      <c r="D34" s="6"/>
    </row>
    <row r="35" spans="1:4" ht="13.5" thickBot="1">
      <c r="A35" s="7"/>
      <c r="D35" s="6"/>
    </row>
    <row r="36" spans="1:4" ht="26.25" thickBot="1">
      <c r="A36" s="8" t="s">
        <v>88</v>
      </c>
      <c r="B36" s="8" t="s">
        <v>89</v>
      </c>
      <c r="C36" s="8" t="s">
        <v>90</v>
      </c>
      <c r="D36" s="8" t="s">
        <v>91</v>
      </c>
    </row>
    <row r="37" spans="1:4">
      <c r="A37" s="9" t="s">
        <v>92</v>
      </c>
      <c r="B37" s="10">
        <v>0</v>
      </c>
      <c r="C37" s="11">
        <v>0</v>
      </c>
      <c r="D37" s="12"/>
    </row>
    <row r="38" spans="1:4">
      <c r="A38" s="13" t="s">
        <v>70</v>
      </c>
      <c r="B38" s="14">
        <v>0</v>
      </c>
      <c r="C38" s="15">
        <v>0</v>
      </c>
      <c r="D38" s="16"/>
    </row>
    <row r="39" spans="1:4">
      <c r="A39" s="13" t="s">
        <v>71</v>
      </c>
      <c r="B39" s="14">
        <v>0</v>
      </c>
      <c r="C39" s="15">
        <v>0</v>
      </c>
      <c r="D39" s="16"/>
    </row>
    <row r="40" spans="1:4">
      <c r="A40" s="13" t="s">
        <v>57</v>
      </c>
      <c r="B40" s="14">
        <v>0</v>
      </c>
      <c r="C40" s="15">
        <v>0</v>
      </c>
      <c r="D40" s="16"/>
    </row>
    <row r="41" spans="1:4" ht="13.5" thickBot="1">
      <c r="A41" s="13" t="s">
        <v>94</v>
      </c>
      <c r="B41" s="17">
        <v>0</v>
      </c>
      <c r="C41" s="18">
        <v>0</v>
      </c>
      <c r="D41" s="16"/>
    </row>
    <row r="42" spans="1:4" ht="13.5" thickBot="1">
      <c r="A42" s="19" t="s">
        <v>95</v>
      </c>
      <c r="B42" s="20">
        <f>SUM(B37:B41)</f>
        <v>0</v>
      </c>
      <c r="C42" s="21">
        <f>SUM(C37:C41)</f>
        <v>0</v>
      </c>
      <c r="D42" s="22" t="str">
        <f>IF(B42=C42,"PRESUPUESTO VALIDADO","CORREGIR DIFERENCIA")</f>
        <v>PRESUPUESTO VALIDADO</v>
      </c>
    </row>
    <row r="43" spans="1:4" ht="13.5" thickBot="1">
      <c r="A43" s="23"/>
      <c r="B43" s="24"/>
      <c r="C43" s="24"/>
      <c r="D43" s="25"/>
    </row>
    <row r="44" spans="1:4" ht="13.5" thickBot="1">
      <c r="A44" s="111" t="s">
        <v>98</v>
      </c>
      <c r="B44" s="112"/>
      <c r="C44" s="112"/>
      <c r="D44" s="113"/>
    </row>
    <row r="45" spans="1:4">
      <c r="A45" s="5" t="s">
        <v>83</v>
      </c>
      <c r="B45" s="1" t="s">
        <v>84</v>
      </c>
      <c r="D45" s="6"/>
    </row>
    <row r="46" spans="1:4">
      <c r="A46" s="5" t="s">
        <v>85</v>
      </c>
      <c r="B46" s="1" t="s">
        <v>31</v>
      </c>
      <c r="D46" s="6"/>
    </row>
    <row r="47" spans="1:4">
      <c r="A47" s="5" t="s">
        <v>86</v>
      </c>
      <c r="B47" s="1" t="s">
        <v>87</v>
      </c>
      <c r="D47" s="6"/>
    </row>
    <row r="48" spans="1:4" ht="13.5" thickBot="1">
      <c r="A48" s="7"/>
      <c r="D48" s="6"/>
    </row>
    <row r="49" spans="1:4" ht="26.25" thickBot="1">
      <c r="A49" s="8" t="s">
        <v>88</v>
      </c>
      <c r="B49" s="8" t="s">
        <v>89</v>
      </c>
      <c r="C49" s="8" t="s">
        <v>90</v>
      </c>
      <c r="D49" s="8" t="s">
        <v>91</v>
      </c>
    </row>
    <row r="50" spans="1:4">
      <c r="A50" s="9" t="s">
        <v>92</v>
      </c>
      <c r="B50" s="10">
        <v>0</v>
      </c>
      <c r="C50" s="11">
        <v>0</v>
      </c>
      <c r="D50" s="12"/>
    </row>
    <row r="51" spans="1:4">
      <c r="A51" s="13" t="s">
        <v>70</v>
      </c>
      <c r="B51" s="14">
        <v>0</v>
      </c>
      <c r="C51" s="15">
        <v>0</v>
      </c>
      <c r="D51" s="16"/>
    </row>
    <row r="52" spans="1:4">
      <c r="A52" s="13" t="s">
        <v>71</v>
      </c>
      <c r="B52" s="14">
        <v>0</v>
      </c>
      <c r="C52" s="15">
        <v>0</v>
      </c>
      <c r="D52" s="16"/>
    </row>
    <row r="53" spans="1:4">
      <c r="A53" s="13" t="s">
        <v>57</v>
      </c>
      <c r="B53" s="14">
        <v>0</v>
      </c>
      <c r="C53" s="15">
        <v>0</v>
      </c>
      <c r="D53" s="16"/>
    </row>
    <row r="54" spans="1:4" ht="13.5" thickBot="1">
      <c r="A54" s="13" t="s">
        <v>94</v>
      </c>
      <c r="B54" s="17">
        <v>0</v>
      </c>
      <c r="C54" s="18">
        <v>0</v>
      </c>
      <c r="D54" s="16"/>
    </row>
    <row r="55" spans="1:4" ht="13.5" thickBot="1">
      <c r="A55" s="19" t="s">
        <v>95</v>
      </c>
      <c r="B55" s="20">
        <f>SUM(B50:B54)</f>
        <v>0</v>
      </c>
      <c r="C55" s="21">
        <f>SUM(C50:C54)</f>
        <v>0</v>
      </c>
      <c r="D55" s="22" t="str">
        <f>IF(B55=C55,"PRESUPUESTO VALIDADO","CORREGIR DIFERENCIA")</f>
        <v>PRESUPUESTO VALIDADO</v>
      </c>
    </row>
  </sheetData>
  <mergeCells count="6">
    <mergeCell ref="A1:D1"/>
    <mergeCell ref="A5:D5"/>
    <mergeCell ref="A18:D18"/>
    <mergeCell ref="A31:D31"/>
    <mergeCell ref="A44:D44"/>
    <mergeCell ref="A3:D3"/>
  </mergeCells>
  <conditionalFormatting sqref="D16">
    <cfRule type="cellIs" dxfId="15" priority="13" stopIfTrue="1" operator="equal">
      <formula>"CORREGIR DIFERENCIA"</formula>
    </cfRule>
    <cfRule type="cellIs" dxfId="14" priority="14" stopIfTrue="1" operator="equal">
      <formula>"PRESUPUESTO VALIDADO"</formula>
    </cfRule>
  </conditionalFormatting>
  <conditionalFormatting sqref="D29">
    <cfRule type="cellIs" dxfId="13" priority="5" stopIfTrue="1" operator="equal">
      <formula>"CORREGIR DIFERENCIA"</formula>
    </cfRule>
    <cfRule type="cellIs" dxfId="12" priority="6" stopIfTrue="1" operator="equal">
      <formula>"PRESUPUESTO VALIDADO"</formula>
    </cfRule>
  </conditionalFormatting>
  <conditionalFormatting sqref="D42:D43">
    <cfRule type="cellIs" dxfId="11" priority="3" stopIfTrue="1" operator="equal">
      <formula>"CORREGIR DIFERENCIA"</formula>
    </cfRule>
    <cfRule type="cellIs" dxfId="10" priority="4" stopIfTrue="1" operator="equal">
      <formula>"PRESUPUESTO VALIDADO"</formula>
    </cfRule>
  </conditionalFormatting>
  <conditionalFormatting sqref="D55">
    <cfRule type="cellIs" dxfId="9" priority="1" stopIfTrue="1" operator="equal">
      <formula>"CORREGIR DIFERENCIA"</formula>
    </cfRule>
    <cfRule type="cellIs" dxfId="8" priority="2" stopIfTrue="1" operator="equal">
      <formula>"PRESUPUESTO VALIDADO"</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5"/>
  <sheetViews>
    <sheetView workbookViewId="0">
      <selection activeCell="F4" sqref="F4"/>
    </sheetView>
  </sheetViews>
  <sheetFormatPr defaultColWidth="11.7109375" defaultRowHeight="12.75"/>
  <cols>
    <col min="1" max="1" width="27.5703125" style="4" customWidth="1"/>
    <col min="2" max="3" width="14.7109375" style="4" customWidth="1"/>
    <col min="4" max="4" width="101.42578125" style="4" customWidth="1"/>
    <col min="5" max="16384" width="11.7109375" style="4"/>
  </cols>
  <sheetData>
    <row r="1" spans="1:4" ht="41.25" customHeight="1">
      <c r="A1" s="110" t="s">
        <v>80</v>
      </c>
      <c r="B1" s="110"/>
      <c r="C1" s="110"/>
      <c r="D1" s="110"/>
    </row>
    <row r="2" spans="1:4" ht="13.5" thickBot="1"/>
    <row r="3" spans="1:4" ht="31.5" customHeight="1" thickBot="1">
      <c r="A3" s="114" t="s">
        <v>81</v>
      </c>
      <c r="B3" s="115"/>
      <c r="C3" s="115"/>
      <c r="D3" s="116"/>
    </row>
    <row r="4" spans="1:4" ht="13.5" thickBot="1"/>
    <row r="5" spans="1:4" ht="13.5" thickBot="1">
      <c r="A5" s="111" t="s">
        <v>82</v>
      </c>
      <c r="B5" s="112"/>
      <c r="C5" s="112"/>
      <c r="D5" s="113"/>
    </row>
    <row r="6" spans="1:4">
      <c r="A6" s="5" t="s">
        <v>83</v>
      </c>
      <c r="B6" s="1" t="s">
        <v>84</v>
      </c>
      <c r="D6" s="6"/>
    </row>
    <row r="7" spans="1:4">
      <c r="A7" s="5" t="s">
        <v>85</v>
      </c>
      <c r="B7" s="1" t="s">
        <v>99</v>
      </c>
      <c r="D7" s="6"/>
    </row>
    <row r="8" spans="1:4">
      <c r="A8" s="5" t="s">
        <v>86</v>
      </c>
      <c r="B8" s="1" t="s">
        <v>87</v>
      </c>
      <c r="D8" s="6"/>
    </row>
    <row r="9" spans="1:4" ht="13.5" thickBot="1">
      <c r="A9" s="7"/>
      <c r="D9" s="6"/>
    </row>
    <row r="10" spans="1:4" ht="26.25" thickBot="1">
      <c r="A10" s="8" t="s">
        <v>88</v>
      </c>
      <c r="B10" s="8" t="s">
        <v>89</v>
      </c>
      <c r="C10" s="8" t="s">
        <v>90</v>
      </c>
      <c r="D10" s="8" t="s">
        <v>91</v>
      </c>
    </row>
    <row r="11" spans="1:4" ht="25.5">
      <c r="A11" s="9" t="s">
        <v>92</v>
      </c>
      <c r="B11" s="10">
        <v>0</v>
      </c>
      <c r="C11" s="11">
        <v>0</v>
      </c>
      <c r="D11" s="47" t="s">
        <v>100</v>
      </c>
    </row>
    <row r="12" spans="1:4">
      <c r="A12" s="13" t="s">
        <v>70</v>
      </c>
      <c r="B12" s="14">
        <v>0</v>
      </c>
      <c r="C12" s="15">
        <v>0</v>
      </c>
      <c r="D12" s="16"/>
    </row>
    <row r="13" spans="1:4">
      <c r="A13" s="13" t="s">
        <v>71</v>
      </c>
      <c r="B13" s="14">
        <v>0</v>
      </c>
      <c r="C13" s="15">
        <v>0</v>
      </c>
      <c r="D13" s="16"/>
    </row>
    <row r="14" spans="1:4">
      <c r="A14" s="13" t="s">
        <v>57</v>
      </c>
      <c r="B14" s="14">
        <v>0</v>
      </c>
      <c r="C14" s="15">
        <v>0</v>
      </c>
      <c r="D14" s="16"/>
    </row>
    <row r="15" spans="1:4" ht="13.5" thickBot="1">
      <c r="A15" s="13" t="s">
        <v>94</v>
      </c>
      <c r="B15" s="17">
        <v>0</v>
      </c>
      <c r="C15" s="18">
        <v>0</v>
      </c>
      <c r="D15" s="16"/>
    </row>
    <row r="16" spans="1:4" ht="13.5" thickBot="1">
      <c r="A16" s="19" t="s">
        <v>95</v>
      </c>
      <c r="B16" s="20">
        <f>SUM(B11:B15)</f>
        <v>0</v>
      </c>
      <c r="C16" s="21">
        <f>SUM(C11:C15)</f>
        <v>0</v>
      </c>
      <c r="D16" s="22" t="str">
        <f>IF(B16=C16,"PRESUPUESTO VALIDADO","CORREGIR DIFERENCIA")</f>
        <v>PRESUPUESTO VALIDADO</v>
      </c>
    </row>
    <row r="17" spans="1:4" ht="13.5" thickBot="1"/>
    <row r="18" spans="1:4" ht="13.5" thickBot="1">
      <c r="A18" s="111" t="s">
        <v>96</v>
      </c>
      <c r="B18" s="112"/>
      <c r="C18" s="112"/>
      <c r="D18" s="113"/>
    </row>
    <row r="19" spans="1:4">
      <c r="A19" s="5" t="s">
        <v>83</v>
      </c>
      <c r="B19" s="1" t="s">
        <v>84</v>
      </c>
      <c r="D19" s="6"/>
    </row>
    <row r="20" spans="1:4">
      <c r="A20" s="5" t="s">
        <v>85</v>
      </c>
      <c r="B20" s="1" t="s">
        <v>99</v>
      </c>
      <c r="D20" s="6"/>
    </row>
    <row r="21" spans="1:4">
      <c r="A21" s="5" t="s">
        <v>86</v>
      </c>
      <c r="B21" s="1" t="s">
        <v>87</v>
      </c>
      <c r="D21" s="6"/>
    </row>
    <row r="22" spans="1:4" ht="13.5" thickBot="1">
      <c r="A22" s="7"/>
      <c r="D22" s="6"/>
    </row>
    <row r="23" spans="1:4" ht="26.25" thickBot="1">
      <c r="A23" s="8" t="s">
        <v>88</v>
      </c>
      <c r="B23" s="8" t="s">
        <v>89</v>
      </c>
      <c r="C23" s="8" t="s">
        <v>90</v>
      </c>
      <c r="D23" s="8" t="s">
        <v>91</v>
      </c>
    </row>
    <row r="24" spans="1:4">
      <c r="A24" s="9" t="s">
        <v>92</v>
      </c>
      <c r="B24" s="10">
        <v>0</v>
      </c>
      <c r="C24" s="11">
        <v>0</v>
      </c>
      <c r="D24" s="12"/>
    </row>
    <row r="25" spans="1:4">
      <c r="A25" s="13" t="s">
        <v>70</v>
      </c>
      <c r="B25" s="14">
        <v>0</v>
      </c>
      <c r="C25" s="15">
        <v>0</v>
      </c>
      <c r="D25" s="16"/>
    </row>
    <row r="26" spans="1:4">
      <c r="A26" s="13" t="s">
        <v>71</v>
      </c>
      <c r="B26" s="14">
        <v>0</v>
      </c>
      <c r="C26" s="15">
        <v>0</v>
      </c>
      <c r="D26" s="16"/>
    </row>
    <row r="27" spans="1:4">
      <c r="A27" s="13" t="s">
        <v>57</v>
      </c>
      <c r="B27" s="14">
        <v>0</v>
      </c>
      <c r="C27" s="15">
        <v>0</v>
      </c>
      <c r="D27" s="16"/>
    </row>
    <row r="28" spans="1:4" ht="13.5" thickBot="1">
      <c r="A28" s="13" t="s">
        <v>94</v>
      </c>
      <c r="B28" s="17">
        <v>0</v>
      </c>
      <c r="C28" s="18">
        <v>0</v>
      </c>
      <c r="D28" s="16"/>
    </row>
    <row r="29" spans="1:4" ht="13.5" thickBot="1">
      <c r="A29" s="19" t="s">
        <v>95</v>
      </c>
      <c r="B29" s="20">
        <f>SUM(B24:B28)</f>
        <v>0</v>
      </c>
      <c r="C29" s="21">
        <f>SUM(C24:C28)</f>
        <v>0</v>
      </c>
      <c r="D29" s="22" t="str">
        <f>IF(B29=C29,"PRESUPUESTO VALIDADO","CORREGIR DIFERENCIA")</f>
        <v>PRESUPUESTO VALIDADO</v>
      </c>
    </row>
    <row r="30" spans="1:4" ht="13.5" thickBot="1"/>
    <row r="31" spans="1:4" ht="13.5" thickBot="1">
      <c r="A31" s="111" t="s">
        <v>97</v>
      </c>
      <c r="B31" s="112"/>
      <c r="C31" s="112"/>
      <c r="D31" s="113"/>
    </row>
    <row r="32" spans="1:4">
      <c r="A32" s="5" t="s">
        <v>83</v>
      </c>
      <c r="B32" s="1" t="s">
        <v>84</v>
      </c>
      <c r="D32" s="6"/>
    </row>
    <row r="33" spans="1:4">
      <c r="A33" s="5" t="s">
        <v>85</v>
      </c>
      <c r="B33" s="1" t="s">
        <v>99</v>
      </c>
      <c r="D33" s="6"/>
    </row>
    <row r="34" spans="1:4">
      <c r="A34" s="5" t="s">
        <v>86</v>
      </c>
      <c r="B34" s="1" t="s">
        <v>87</v>
      </c>
      <c r="D34" s="6"/>
    </row>
    <row r="35" spans="1:4" ht="13.5" thickBot="1">
      <c r="A35" s="7"/>
      <c r="D35" s="6"/>
    </row>
    <row r="36" spans="1:4" ht="26.25" thickBot="1">
      <c r="A36" s="8" t="s">
        <v>88</v>
      </c>
      <c r="B36" s="8" t="s">
        <v>89</v>
      </c>
      <c r="C36" s="8" t="s">
        <v>90</v>
      </c>
      <c r="D36" s="8" t="s">
        <v>91</v>
      </c>
    </row>
    <row r="37" spans="1:4">
      <c r="A37" s="9" t="s">
        <v>92</v>
      </c>
      <c r="B37" s="10">
        <v>0</v>
      </c>
      <c r="C37" s="11">
        <v>0</v>
      </c>
      <c r="D37" s="12"/>
    </row>
    <row r="38" spans="1:4">
      <c r="A38" s="13" t="s">
        <v>70</v>
      </c>
      <c r="B38" s="14">
        <v>0</v>
      </c>
      <c r="C38" s="15">
        <v>0</v>
      </c>
      <c r="D38" s="16"/>
    </row>
    <row r="39" spans="1:4">
      <c r="A39" s="13" t="s">
        <v>71</v>
      </c>
      <c r="B39" s="14">
        <v>0</v>
      </c>
      <c r="C39" s="15">
        <v>0</v>
      </c>
      <c r="D39" s="16"/>
    </row>
    <row r="40" spans="1:4">
      <c r="A40" s="13" t="s">
        <v>57</v>
      </c>
      <c r="B40" s="14">
        <v>0</v>
      </c>
      <c r="C40" s="15">
        <v>0</v>
      </c>
      <c r="D40" s="16"/>
    </row>
    <row r="41" spans="1:4" ht="13.5" thickBot="1">
      <c r="A41" s="13" t="s">
        <v>94</v>
      </c>
      <c r="B41" s="17">
        <v>0</v>
      </c>
      <c r="C41" s="18">
        <v>0</v>
      </c>
      <c r="D41" s="16"/>
    </row>
    <row r="42" spans="1:4" ht="13.5" thickBot="1">
      <c r="A42" s="19" t="s">
        <v>95</v>
      </c>
      <c r="B42" s="20">
        <f>SUM(B37:B41)</f>
        <v>0</v>
      </c>
      <c r="C42" s="21">
        <f>SUM(C37:C41)</f>
        <v>0</v>
      </c>
      <c r="D42" s="22" t="str">
        <f>IF(B42=C42,"PRESUPUESTO VALIDADO","CORREGIR DIFERENCIA")</f>
        <v>PRESUPUESTO VALIDADO</v>
      </c>
    </row>
    <row r="43" spans="1:4" ht="13.5" thickBot="1">
      <c r="A43" s="23"/>
      <c r="B43" s="24"/>
      <c r="C43" s="24"/>
      <c r="D43" s="25"/>
    </row>
    <row r="44" spans="1:4" ht="13.5" thickBot="1">
      <c r="A44" s="111" t="s">
        <v>98</v>
      </c>
      <c r="B44" s="112"/>
      <c r="C44" s="112"/>
      <c r="D44" s="113"/>
    </row>
    <row r="45" spans="1:4">
      <c r="A45" s="5" t="s">
        <v>83</v>
      </c>
      <c r="B45" s="1" t="s">
        <v>84</v>
      </c>
      <c r="D45" s="6"/>
    </row>
    <row r="46" spans="1:4">
      <c r="A46" s="5" t="s">
        <v>85</v>
      </c>
      <c r="B46" s="1" t="s">
        <v>99</v>
      </c>
      <c r="D46" s="6"/>
    </row>
    <row r="47" spans="1:4">
      <c r="A47" s="5" t="s">
        <v>86</v>
      </c>
      <c r="B47" s="1" t="s">
        <v>87</v>
      </c>
      <c r="D47" s="6"/>
    </row>
    <row r="48" spans="1:4" ht="13.5" thickBot="1">
      <c r="A48" s="7"/>
      <c r="D48" s="6"/>
    </row>
    <row r="49" spans="1:4" ht="26.25" thickBot="1">
      <c r="A49" s="8" t="s">
        <v>88</v>
      </c>
      <c r="B49" s="8" t="s">
        <v>89</v>
      </c>
      <c r="C49" s="8" t="s">
        <v>90</v>
      </c>
      <c r="D49" s="8" t="s">
        <v>91</v>
      </c>
    </row>
    <row r="50" spans="1:4">
      <c r="A50" s="9" t="s">
        <v>92</v>
      </c>
      <c r="B50" s="10">
        <v>0</v>
      </c>
      <c r="C50" s="11">
        <v>0</v>
      </c>
      <c r="D50" s="12"/>
    </row>
    <row r="51" spans="1:4">
      <c r="A51" s="13" t="s">
        <v>70</v>
      </c>
      <c r="B51" s="14">
        <v>0</v>
      </c>
      <c r="C51" s="15">
        <v>0</v>
      </c>
      <c r="D51" s="16"/>
    </row>
    <row r="52" spans="1:4">
      <c r="A52" s="13" t="s">
        <v>71</v>
      </c>
      <c r="B52" s="14">
        <v>0</v>
      </c>
      <c r="C52" s="15">
        <v>0</v>
      </c>
      <c r="D52" s="16"/>
    </row>
    <row r="53" spans="1:4">
      <c r="A53" s="13" t="s">
        <v>57</v>
      </c>
      <c r="B53" s="14">
        <v>0</v>
      </c>
      <c r="C53" s="15">
        <v>0</v>
      </c>
      <c r="D53" s="16"/>
    </row>
    <row r="54" spans="1:4" ht="13.5" thickBot="1">
      <c r="A54" s="13" t="s">
        <v>94</v>
      </c>
      <c r="B54" s="17">
        <v>0</v>
      </c>
      <c r="C54" s="18">
        <v>0</v>
      </c>
      <c r="D54" s="16"/>
    </row>
    <row r="55" spans="1:4" ht="13.5" thickBot="1">
      <c r="A55" s="19" t="s">
        <v>95</v>
      </c>
      <c r="B55" s="20">
        <f>SUM(B50:B54)</f>
        <v>0</v>
      </c>
      <c r="C55" s="21">
        <f>SUM(C50:C54)</f>
        <v>0</v>
      </c>
      <c r="D55" s="22" t="str">
        <f>IF(B55=C55,"PRESUPUESTO VALIDADO","CORREGIR DIFERENCIA")</f>
        <v>PRESUPUESTO VALIDADO</v>
      </c>
    </row>
  </sheetData>
  <mergeCells count="6">
    <mergeCell ref="A44:D44"/>
    <mergeCell ref="A1:D1"/>
    <mergeCell ref="A3:D3"/>
    <mergeCell ref="A5:D5"/>
    <mergeCell ref="A18:D18"/>
    <mergeCell ref="A31:D31"/>
  </mergeCells>
  <conditionalFormatting sqref="D16">
    <cfRule type="cellIs" dxfId="7" priority="9" stopIfTrue="1" operator="equal">
      <formula>"CORREGIR DIFERENCIA"</formula>
    </cfRule>
    <cfRule type="cellIs" dxfId="6" priority="10" stopIfTrue="1" operator="equal">
      <formula>"PRESUPUESTO VALIDADO"</formula>
    </cfRule>
  </conditionalFormatting>
  <conditionalFormatting sqref="D29">
    <cfRule type="cellIs" dxfId="5" priority="5" stopIfTrue="1" operator="equal">
      <formula>"CORREGIR DIFERENCIA"</formula>
    </cfRule>
    <cfRule type="cellIs" dxfId="4" priority="6" stopIfTrue="1" operator="equal">
      <formula>"PRESUPUESTO VALIDADO"</formula>
    </cfRule>
  </conditionalFormatting>
  <conditionalFormatting sqref="D42:D43">
    <cfRule type="cellIs" dxfId="3" priority="3" stopIfTrue="1" operator="equal">
      <formula>"CORREGIR DIFERENCIA"</formula>
    </cfRule>
    <cfRule type="cellIs" dxfId="2" priority="4" stopIfTrue="1" operator="equal">
      <formula>"PRESUPUESTO VALIDADO"</formula>
    </cfRule>
  </conditionalFormatting>
  <conditionalFormatting sqref="D55">
    <cfRule type="cellIs" dxfId="1" priority="1" stopIfTrue="1" operator="equal">
      <formula>"CORREGIR DIFERENCIA"</formula>
    </cfRule>
    <cfRule type="cellIs" dxfId="0" priority="2" stopIfTrue="1" operator="equal">
      <formula>"PRESUPUESTO VALIDADO"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b309ed8-a3ac-407a-ab90-334ab3a6400f">
      <UserInfo>
        <DisplayName/>
        <AccountId xsi:nil="true"/>
        <AccountType/>
      </UserInfo>
    </SharedWithUsers>
    <MediaLengthInSeconds xmlns="fe7f5f9c-66a7-4a12-94f8-9f30ef7fcbb8" xsi:nil="true"/>
    <TaxCatchAll xmlns="cb309ed8-a3ac-407a-ab90-334ab3a6400f" xsi:nil="true"/>
    <lcf76f155ced4ddcb4097134ff3c332f xmlns="fe7f5f9c-66a7-4a12-94f8-9f30ef7fcbb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320A6865594E542AE6FFA3BA7F49FDA" ma:contentTypeVersion="16" ma:contentTypeDescription="Crear nuevo documento." ma:contentTypeScope="" ma:versionID="e0e5260595ee8e3752dfb3537dd0fede">
  <xsd:schema xmlns:xsd="http://www.w3.org/2001/XMLSchema" xmlns:xs="http://www.w3.org/2001/XMLSchema" xmlns:p="http://schemas.microsoft.com/office/2006/metadata/properties" xmlns:ns2="cb309ed8-a3ac-407a-ab90-334ab3a6400f" xmlns:ns3="fe7f5f9c-66a7-4a12-94f8-9f30ef7fcbb8" targetNamespace="http://schemas.microsoft.com/office/2006/metadata/properties" ma:root="true" ma:fieldsID="aae22f788f8df35dbb9de8c46fb269ce" ns2:_="" ns3:_="">
    <xsd:import namespace="cb309ed8-a3ac-407a-ab90-334ab3a6400f"/>
    <xsd:import namespace="fe7f5f9c-66a7-4a12-94f8-9f30ef7fcb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309ed8-a3ac-407a-ab90-334ab3a6400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4740d5a-8d44-4738-815b-a38df77a8965}" ma:internalName="TaxCatchAll" ma:showField="CatchAllData" ma:web="cb309ed8-a3ac-407a-ab90-334ab3a6400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7f5f9c-66a7-4a12-94f8-9f30ef7fcb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889946a-11ce-4a40-85a9-3a6a3c45186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E1F77C-751F-4D0C-BC0B-1F4D90FEB869}"/>
</file>

<file path=customXml/itemProps2.xml><?xml version="1.0" encoding="utf-8"?>
<ds:datastoreItem xmlns:ds="http://schemas.openxmlformats.org/officeDocument/2006/customXml" ds:itemID="{71858B7B-94B8-4C3F-99AC-70AFB6E06F24}"/>
</file>

<file path=customXml/itemProps3.xml><?xml version="1.0" encoding="utf-8"?>
<ds:datastoreItem xmlns:ds="http://schemas.openxmlformats.org/officeDocument/2006/customXml" ds:itemID="{AD62D24F-0CAF-422A-9C7E-AE32F987D9A4}"/>
</file>

<file path=customXml/itemProps4.xml><?xml version="1.0" encoding="utf-8"?>
<ds:datastoreItem xmlns:ds="http://schemas.openxmlformats.org/officeDocument/2006/customXml" ds:itemID="{B53DE81D-4500-48A0-BFE4-AA7E4C87AE59}"/>
</file>

<file path=docProps/app.xml><?xml version="1.0" encoding="utf-8"?>
<Properties xmlns="http://schemas.openxmlformats.org/officeDocument/2006/extended-properties" xmlns:vt="http://schemas.openxmlformats.org/officeDocument/2006/docPropsVTypes">
  <Application>Microsoft Excel Online</Application>
  <Manager>Juan Paulo Vega H.</Manager>
  <Company>CONICYT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Planilla de Costos</dc:title>
  <dc:subject>XIII Concurso de Proyectos de I&amp;D de FONDEF</dc:subject>
  <dc:creator>FONDEF</dc:creator>
  <cp:keywords/>
  <dc:description/>
  <cp:lastModifiedBy>Paula Cecilia Ruiz Arratia</cp:lastModifiedBy>
  <cp:revision/>
  <dcterms:created xsi:type="dcterms:W3CDTF">1999-03-29T20:02:48Z</dcterms:created>
  <dcterms:modified xsi:type="dcterms:W3CDTF">2023-04-10T16:14:23Z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0x010100B320A6865594E542AE6FFA3BA7F49FDA</vt:lpwstr>
  </property>
  <property fmtid="{D5CDD505-2E9C-101B-9397-08002B2CF9AE}" pid="3" name="PublishingExpirationDate">
    <vt:lpwstr/>
  </property>
  <property fmtid="{D5CDD505-2E9C-101B-9397-08002B2CF9AE}" pid="4" name="PublishingStartDate">
    <vt:lpwstr/>
  </property>
  <property fmtid="{D5CDD505-2E9C-101B-9397-08002B2CF9AE}" pid="5" name="LikesCount">
    <vt:lpwstr/>
  </property>
  <property fmtid="{D5CDD505-2E9C-101B-9397-08002B2CF9AE}" pid="6" name="Ratings">
    <vt:lpwstr/>
  </property>
  <property fmtid="{D5CDD505-2E9C-101B-9397-08002B2CF9AE}" pid="7" name="LikedBy">
    <vt:lpwstr/>
  </property>
  <property fmtid="{D5CDD505-2E9C-101B-9397-08002B2CF9AE}" pid="8" name="RatedBy">
    <vt:lpwstr/>
  </property>
  <property fmtid="{D5CDD505-2E9C-101B-9397-08002B2CF9AE}" pid="9" name="xd_Signature">
    <vt:lpwstr/>
  </property>
  <property fmtid="{D5CDD505-2E9C-101B-9397-08002B2CF9AE}" pid="10" name="display_urn:schemas-microsoft-com:office:office#Editor">
    <vt:lpwstr>Pamela Reyes Davey</vt:lpwstr>
  </property>
  <property fmtid="{D5CDD505-2E9C-101B-9397-08002B2CF9AE}" pid="11" name="Order">
    <vt:lpwstr>144791500.000000</vt:lpwstr>
  </property>
  <property fmtid="{D5CDD505-2E9C-101B-9397-08002B2CF9AE}" pid="12" name="xd_ProgID">
    <vt:lpwstr/>
  </property>
  <property fmtid="{D5CDD505-2E9C-101B-9397-08002B2CF9AE}" pid="13" name="_ExtendedDescription">
    <vt:lpwstr/>
  </property>
  <property fmtid="{D5CDD505-2E9C-101B-9397-08002B2CF9AE}" pid="14" name="SharedWithUsers">
    <vt:lpwstr/>
  </property>
  <property fmtid="{D5CDD505-2E9C-101B-9397-08002B2CF9AE}" pid="15" name="display_urn:schemas-microsoft-com:office:office#Author">
    <vt:lpwstr>Pamela Reyes Davey</vt:lpwstr>
  </property>
  <property fmtid="{D5CDD505-2E9C-101B-9397-08002B2CF9AE}" pid="16" name="ComplianceAssetId">
    <vt:lpwstr/>
  </property>
  <property fmtid="{D5CDD505-2E9C-101B-9397-08002B2CF9AE}" pid="17" name="TemplateUrl">
    <vt:lpwstr/>
  </property>
  <property fmtid="{D5CDD505-2E9C-101B-9397-08002B2CF9AE}" pid="18" name="MediaLengthInSeconds">
    <vt:lpwstr/>
  </property>
  <property fmtid="{D5CDD505-2E9C-101B-9397-08002B2CF9AE}" pid="19" name="MediaServiceImageTags">
    <vt:lpwstr/>
  </property>
</Properties>
</file>